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65" tabRatio="573" activeTab="6"/>
  </bookViews>
  <sheets>
    <sheet name="0" sheetId="1" r:id="rId1"/>
    <sheet name="1 " sheetId="2" r:id="rId2"/>
    <sheet name="2 " sheetId="3" r:id="rId3"/>
    <sheet name=" 3 " sheetId="4" r:id="rId4"/>
    <sheet name="4 " sheetId="5" r:id="rId5"/>
    <sheet name="5 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'[10]Sheet3'!$A$3</definedName>
    <definedName name="hjj">'[6]Sheet3'!$A$3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'!$B$1:$F$31</definedName>
    <definedName name="_xlnm.Print_Area" localSheetId="1">'1 '!$A$1:$K$11</definedName>
    <definedName name="_xlnm.Print_Area" localSheetId="2">'2 '!$A$1:$C$30</definedName>
    <definedName name="_xlnm.Print_Area" localSheetId="4">'4 '!$A$1:$E$26</definedName>
    <definedName name="_xlnm.Print_Area" localSheetId="5">'5 '!$A$1:$E$16</definedName>
    <definedName name="_xlnm.Print_Area" localSheetId="6">'6'!$A$1:$D$28</definedName>
    <definedName name="_xlnm.Print_Area" localSheetId="7">'7'!$A$1:$T$30</definedName>
    <definedName name="олд" localSheetId="0">'[3]Sheet1 (3)'!#REF!</definedName>
    <definedName name="олд" localSheetId="1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'[7]Sheet3'!$A$2</definedName>
    <definedName name="ц" localSheetId="2">'[8]Sheet3'!$A$2</definedName>
    <definedName name="ц" localSheetId="4">'[7]Sheet3'!$A$2</definedName>
    <definedName name="ц" localSheetId="5">'[7]Sheet3'!$A$2</definedName>
    <definedName name="ц" localSheetId="6">'[11]Sheet3'!$A$2</definedName>
    <definedName name="ц">'[9]Sheet3'!$A$2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<sst xmlns="http://schemas.openxmlformats.org/spreadsheetml/2006/main" count="234" uniqueCount="174">
  <si>
    <t>Показник</t>
  </si>
  <si>
    <t>%</t>
  </si>
  <si>
    <t>Середній розмір заробітної плати у вакансіях, грн.</t>
  </si>
  <si>
    <t>Продовження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</si>
  <si>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</si>
  <si>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</si>
  <si>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</si>
  <si>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</si>
  <si>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</si>
  <si>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</si>
  <si>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</si>
  <si>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</si>
  <si>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</si>
  <si>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</si>
  <si>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</si>
  <si>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</si>
  <si>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</si>
  <si>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</si>
  <si>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</si>
  <si>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</si>
  <si>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</si>
  <si>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</si>
  <si>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</si>
  <si>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</si>
  <si>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</si>
  <si>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</si>
  <si>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</si>
  <si>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</si>
  <si>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</si>
  <si>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</si>
  <si>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</si>
  <si>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</si>
  <si>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</si>
  <si>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</si>
  <si>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</si>
  <si>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</si>
  <si>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</si>
  <si>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</si>
  <si>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</si>
  <si>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</si>
  <si>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</si>
  <si>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</si>
  <si>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</si>
  <si>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Черкаська область</t>
  </si>
  <si>
    <t>область</t>
  </si>
  <si>
    <t>У середньому за період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</si>
  <si>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</si>
  <si>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</si>
  <si>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</si>
  <si>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</si>
  <si>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</si>
  <si>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</si>
  <si>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</si>
  <si>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</si>
  <si>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</si>
  <si>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</si>
  <si>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</si>
  <si>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</si>
  <si>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</si>
  <si>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</si>
  <si>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</si>
  <si>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</si>
  <si>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</si>
  <si>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</si>
  <si>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</si>
  <si>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</si>
  <si>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</si>
  <si>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</si>
  <si>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</si>
  <si>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</si>
  <si>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</si>
  <si>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</si>
  <si>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</si>
  <si>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</si>
  <si>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</si>
  <si>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</si>
  <si>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</si>
  <si>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</si>
  <si>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</si>
  <si>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</si>
  <si>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</si>
  <si>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</si>
  <si>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</si>
  <si>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2018 -2019 рр.</t>
  </si>
  <si>
    <t>Робоча сила (економічно активне населення), тис. осіб</t>
  </si>
  <si>
    <t>Особи, що не входять до складу робочої сили (економічно неактивне населення), тис. осіб</t>
  </si>
  <si>
    <t>Рівень участі населення в робочій силі, у відсотках до населення відповідної вікової групи:</t>
  </si>
  <si>
    <t>(за даними Державної служби статистики України)</t>
  </si>
  <si>
    <t>Рівень зайнятості, %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</si>
  <si>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</si>
  <si>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</si>
  <si>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</si>
  <si>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(за даними Головного управління Державної служби статистики України у Черкаській області)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</si>
  <si>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</si>
  <si>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</si>
  <si>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</si>
  <si>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</si>
  <si>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</si>
  <si>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2018 р.</t>
  </si>
  <si>
    <t xml:space="preserve"> 2019 р.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</si>
  <si>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</si>
  <si>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</si>
  <si>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</si>
  <si>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</si>
  <si>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Державної служби статистики України у Черкаській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</si>
  <si>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</si>
  <si>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</si>
  <si>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Показники робочої сили за 9 місяців 2019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</si>
  <si>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532,5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</si>
  <si>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531,9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</si>
  <si>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519,7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</si>
  <si>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51,5%</t>
    </r>
  </si>
  <si>
    <r>
      <t xml:space="preserve">15-70 років - </t>
    </r>
    <r>
      <rPr>
        <b/>
        <sz val="14"/>
        <color indexed="8"/>
        <rFont val="Times New Roman"/>
        <family val="1"/>
      </rPr>
      <t>59,3%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</si>
  <si>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71,3%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</si>
  <si>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46,4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</si>
  <si>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46,4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</si>
  <si>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46,4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</si>
  <si>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8,0%</t>
    </r>
  </si>
  <si>
    <r>
      <t xml:space="preserve">15-70 років - </t>
    </r>
    <r>
      <rPr>
        <b/>
        <sz val="14"/>
        <color indexed="8"/>
        <rFont val="Times New Roman"/>
        <family val="1"/>
      </rPr>
      <t>8,0%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</si>
  <si>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8,2%</t>
    </r>
  </si>
  <si>
    <t>Робоча сила у віці 15-70 років у середньому за 9 місяців 2018 -2019 рр.                                                                                                                                                   за місцем проживання та статтю</t>
  </si>
  <si>
    <t>9 місяців  2019 року</t>
  </si>
  <si>
    <t>9 місяців 2018 року</t>
  </si>
  <si>
    <t>2018 р.</t>
  </si>
  <si>
    <t>2019 р.</t>
  </si>
  <si>
    <t>Всього отримували послуги,  осіб</t>
  </si>
  <si>
    <t>90701</t>
  </si>
  <si>
    <t>91075</t>
  </si>
  <si>
    <r>
      <rPr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мали статус безробітного, осіб</t>
    </r>
  </si>
  <si>
    <t>Всього отримали роботу (у т.ч. до набуття статусу безробітного), осіб</t>
  </si>
  <si>
    <t>Працевлаштовано до набуття статусу, осіб</t>
  </si>
  <si>
    <t xml:space="preserve"> 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</si>
  <si>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</si>
  <si>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 xml:space="preserve"> - шляхом одноразової виплати допомоги по безробіттю</t>
  </si>
  <si>
    <t>- з компенсацією витрат роботодавцю єдиного внеску, осіб</t>
  </si>
  <si>
    <t>Проходили професійне навчання безробітні, осіб</t>
  </si>
  <si>
    <t>з них в ЦПТО,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</si>
  <si>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</si>
  <si>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</si>
  <si>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</si>
  <si>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</si>
  <si>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</si>
  <si>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 xml:space="preserve"> Кількість вакансій, одиниць</t>
  </si>
  <si>
    <t>Станом на дату:</t>
  </si>
  <si>
    <t>на 01.01.2019</t>
  </si>
  <si>
    <t>на 01.01.2020</t>
  </si>
  <si>
    <t>Всього отримували послуги, осіб</t>
  </si>
  <si>
    <t>Середній розмір допомоги по безробіттю, грн.</t>
  </si>
  <si>
    <t xml:space="preserve"> Кількість вакансій по формі 3-ПН, одиниць</t>
  </si>
  <si>
    <t>Показники діяльності</t>
  </si>
  <si>
    <t>Черкаської обласної служби зайнятості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</si>
  <si>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</si>
  <si>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r>
      <t xml:space="preserve">з них, мали статус протягом періоду, </t>
    </r>
    <r>
      <rPr>
        <i/>
        <sz val="12"/>
        <rFont val="Times New Roman"/>
        <family val="1"/>
      </rPr>
      <t>осіб</t>
    </r>
  </si>
  <si>
    <r>
      <t xml:space="preserve">у т.ч. 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</si>
  <si>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</si>
  <si>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Працевлашто-вано до набуття статусу  безробітного,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</si>
  <si>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</si>
  <si>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</si>
  <si>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</si>
  <si>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</si>
  <si>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з них,                 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</si>
  <si>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t>з них: отримують допомогу                             по безробіттю, осіб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</si>
  <si>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</si>
  <si>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</si>
  <si>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у січні-лютому 2019-2020 рр.</t>
  </si>
  <si>
    <t>січень-лютий  2019 р.</t>
  </si>
  <si>
    <t>січень-лютий 2020 р.</t>
  </si>
  <si>
    <t>Інформація щодо запланованого масового вивільнення працівників                                                                                            у січні-лютому 2019-2020 рр.</t>
  </si>
  <si>
    <t>Інформація щодо запланованого масового вивільнення працівників                                                                                             у січні-лютому 2019-2020 рр.</t>
  </si>
  <si>
    <t>у січні-лютому 2020 р.</t>
  </si>
  <si>
    <t>на 01.03.2020</t>
  </si>
  <si>
    <t>у січні-лютому 2020 року</t>
  </si>
  <si>
    <r>
      <t xml:space="preserve">Середній розмір допомоги по безробіттю у лютому, </t>
    </r>
    <r>
      <rPr>
        <i/>
        <sz val="11"/>
        <rFont val="Times New Roman"/>
        <family val="1"/>
      </rPr>
      <t>грн.</t>
    </r>
  </si>
  <si>
    <t>48765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</si>
</sst>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#,##0\ &quot;грн.&quot;;\-#,##0\ &quot;грн.&quot;"/>
    <numFmt numFmtId="184" formatCode="#,##0\ &quot;грн.&quot;;[Red]\-#,##0\ &quot;грн.&quot;"/>
    <numFmt numFmtId="185" formatCode="#,##0.00\ &quot;грн.&quot;;\-#,##0.00\ &quot;грн.&quot;"/>
    <numFmt numFmtId="186" formatCode="#,##0.00\ &quot;грн.&quot;;[Red]\-#,##0.00\ &quot;грн.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_-* ###,0&quot;.&quot;00_р_._-;\-* ###,0&quot;.&quot;00_р_._-;_-* &quot;-&quot;??_р_._-;_-@_-"/>
    <numFmt numFmtId="192" formatCode="_(* ###,0&quot;.&quot;00_);_(* \(###,0&quot;.&quot;00\);_(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  <font>
      <b/>
      <sz val="2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 Cyr"/>
      <family val="0"/>
    </font>
    <font>
      <sz val="20"/>
      <color indexed="8"/>
      <name val="Times New Roman"/>
      <family val="1"/>
    </font>
    <font>
      <i/>
      <sz val="16"/>
      <name val="Times New Roman"/>
      <family val="1"/>
    </font>
    <font>
      <b/>
      <u val="single"/>
      <sz val="22"/>
      <name val="Times New Roman"/>
      <family val="1"/>
    </font>
    <font>
      <i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FB9D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thin"/>
      <right style="double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4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6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4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0" fontId="41" fillId="43" borderId="2" applyNumberFormat="0" applyAlignment="0" applyProtection="0"/>
    <xf numFmtId="0" fontId="41" fillId="44" borderId="2" applyNumberFormat="0" applyAlignment="0" applyProtection="0"/>
    <xf numFmtId="0" fontId="44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45" fillId="0" borderId="6" applyNumberFormat="0" applyFill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5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86" fillId="47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86" fillId="48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86" fillId="49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86" fillId="50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86" fillId="51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86" fillId="52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87" fillId="53" borderId="10" applyNumberFormat="0" applyAlignment="0" applyProtection="0"/>
    <xf numFmtId="0" fontId="37" fillId="13" borderId="1" applyNumberFormat="0" applyAlignment="0" applyProtection="0"/>
    <xf numFmtId="0" fontId="88" fillId="54" borderId="11" applyNumberFormat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89" fillId="54" borderId="10" applyNumberFormat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90" fillId="0" borderId="12" applyNumberFormat="0" applyFill="0" applyAlignment="0" applyProtection="0"/>
    <xf numFmtId="0" fontId="91" fillId="0" borderId="13" applyNumberFormat="0" applyFill="0" applyAlignment="0" applyProtection="0"/>
    <xf numFmtId="0" fontId="92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5" fillId="0" borderId="6" applyNumberFormat="0" applyFill="0" applyAlignment="0" applyProtection="0"/>
    <xf numFmtId="0" fontId="93" fillId="0" borderId="15" applyNumberFormat="0" applyFill="0" applyAlignment="0" applyProtection="0"/>
    <xf numFmtId="0" fontId="40" fillId="0" borderId="9" applyNumberFormat="0" applyFill="0" applyAlignment="0" applyProtection="0"/>
    <xf numFmtId="0" fontId="41" fillId="43" borderId="2" applyNumberFormat="0" applyAlignment="0" applyProtection="0"/>
    <xf numFmtId="0" fontId="41" fillId="44" borderId="2" applyNumberFormat="0" applyAlignment="0" applyProtection="0"/>
    <xf numFmtId="0" fontId="94" fillId="55" borderId="16" applyNumberFormat="0" applyAlignment="0" applyProtection="0"/>
    <xf numFmtId="0" fontId="41" fillId="44" borderId="2" applyNumberFormat="0" applyAlignment="0" applyProtection="0"/>
    <xf numFmtId="0" fontId="5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56" borderId="0" applyNumberFormat="0" applyBorder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0" fontId="98" fillId="57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58" borderId="1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9" fontId="1" fillId="0" borderId="0" applyFont="0" applyFill="0" applyBorder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100" fillId="0" borderId="18" applyNumberFormat="0" applyFill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02" fillId="59" borderId="0" applyNumberFormat="0" applyBorder="0" applyAlignment="0" applyProtection="0"/>
    <xf numFmtId="0" fontId="47" fillId="7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1" fontId="7" fillId="0" borderId="0" xfId="371" applyNumberFormat="1" applyFont="1" applyFill="1" applyProtection="1">
      <alignment/>
      <protection locked="0"/>
    </xf>
    <xf numFmtId="1" fontId="10" fillId="0" borderId="0" xfId="371" applyNumberFormat="1" applyFont="1" applyFill="1" applyAlignment="1" applyProtection="1">
      <alignment horizontal="center"/>
      <protection locked="0"/>
    </xf>
    <xf numFmtId="1" fontId="2" fillId="0" borderId="0" xfId="371" applyNumberFormat="1" applyFont="1" applyFill="1" applyProtection="1">
      <alignment/>
      <protection locked="0"/>
    </xf>
    <xf numFmtId="1" fontId="6" fillId="0" borderId="0" xfId="371" applyNumberFormat="1" applyFont="1" applyFill="1" applyAlignment="1" applyProtection="1">
      <alignment horizontal="right"/>
      <protection locked="0"/>
    </xf>
    <xf numFmtId="1" fontId="4" fillId="0" borderId="0" xfId="371" applyNumberFormat="1" applyFont="1" applyFill="1" applyProtection="1">
      <alignment/>
      <protection locked="0"/>
    </xf>
    <xf numFmtId="1" fontId="10" fillId="0" borderId="0" xfId="371" applyNumberFormat="1" applyFont="1" applyFill="1" applyBorder="1" applyAlignment="1" applyProtection="1">
      <alignment horizontal="center"/>
      <protection locked="0"/>
    </xf>
    <xf numFmtId="1" fontId="2" fillId="0" borderId="0" xfId="371" applyNumberFormat="1" applyFont="1" applyFill="1" applyBorder="1" applyProtection="1">
      <alignment/>
      <protection locked="0"/>
    </xf>
    <xf numFmtId="1" fontId="2" fillId="0" borderId="19" xfId="371" applyNumberFormat="1" applyFont="1" applyFill="1" applyBorder="1" applyAlignment="1" applyProtection="1">
      <alignment horizontal="center"/>
      <protection/>
    </xf>
    <xf numFmtId="1" fontId="15" fillId="0" borderId="0" xfId="371" applyNumberFormat="1" applyFont="1" applyFill="1" applyBorder="1" applyProtection="1">
      <alignment/>
      <protection locked="0"/>
    </xf>
    <xf numFmtId="0" fontId="18" fillId="0" borderId="0" xfId="376" applyFont="1" applyFill="1">
      <alignment/>
      <protection/>
    </xf>
    <xf numFmtId="0" fontId="20" fillId="0" borderId="0" xfId="376" applyFont="1" applyFill="1" applyBorder="1" applyAlignment="1">
      <alignment horizontal="center"/>
      <protection/>
    </xf>
    <xf numFmtId="0" fontId="20" fillId="0" borderId="0" xfId="376" applyFont="1" applyFill="1">
      <alignment/>
      <protection/>
    </xf>
    <xf numFmtId="0" fontId="22" fillId="0" borderId="0" xfId="376" applyFont="1" applyFill="1" applyAlignment="1">
      <alignment vertical="center"/>
      <protection/>
    </xf>
    <xf numFmtId="1" fontId="23" fillId="0" borderId="0" xfId="376" applyNumberFormat="1" applyFont="1" applyFill="1">
      <alignment/>
      <protection/>
    </xf>
    <xf numFmtId="0" fontId="23" fillId="0" borderId="0" xfId="376" applyFont="1" applyFill="1">
      <alignment/>
      <protection/>
    </xf>
    <xf numFmtId="0" fontId="22" fillId="0" borderId="0" xfId="376" applyFont="1" applyFill="1" applyAlignment="1">
      <alignment vertical="center" wrapText="1"/>
      <protection/>
    </xf>
    <xf numFmtId="0" fontId="23" fillId="0" borderId="0" xfId="376" applyFont="1" applyFill="1" applyAlignment="1">
      <alignment vertical="center"/>
      <protection/>
    </xf>
    <xf numFmtId="0" fontId="23" fillId="0" borderId="0" xfId="376" applyFont="1" applyFill="1" applyAlignment="1">
      <alignment horizontal="center"/>
      <protection/>
    </xf>
    <xf numFmtId="0" fontId="23" fillId="0" borderId="0" xfId="376" applyFont="1" applyFill="1" applyAlignment="1">
      <alignment wrapText="1"/>
      <protection/>
    </xf>
    <xf numFmtId="3" fontId="21" fillId="0" borderId="19" xfId="376" applyNumberFormat="1" applyFont="1" applyFill="1" applyBorder="1" applyAlignment="1">
      <alignment horizontal="center" vertical="center"/>
      <protection/>
    </xf>
    <xf numFmtId="0" fontId="20" fillId="0" borderId="0" xfId="376" applyFont="1" applyFill="1" applyAlignment="1">
      <alignment vertical="center"/>
      <protection/>
    </xf>
    <xf numFmtId="3" fontId="27" fillId="0" borderId="0" xfId="376" applyNumberFormat="1" applyFont="1" applyFill="1" applyAlignment="1">
      <alignment horizontal="center" vertical="center"/>
      <protection/>
    </xf>
    <xf numFmtId="3" fontId="26" fillId="0" borderId="19" xfId="376" applyNumberFormat="1" applyFont="1" applyFill="1" applyBorder="1" applyAlignment="1">
      <alignment horizontal="center" vertical="center" wrapText="1"/>
      <protection/>
    </xf>
    <xf numFmtId="3" fontId="26" fillId="0" borderId="19" xfId="376" applyNumberFormat="1" applyFont="1" applyFill="1" applyBorder="1" applyAlignment="1">
      <alignment horizontal="center" vertical="center"/>
      <protection/>
    </xf>
    <xf numFmtId="3" fontId="23" fillId="0" borderId="0" xfId="376" applyNumberFormat="1" applyFont="1" applyFill="1">
      <alignment/>
      <protection/>
    </xf>
    <xf numFmtId="181" fontId="23" fillId="0" borderId="0" xfId="376" applyNumberFormat="1" applyFont="1" applyFill="1">
      <alignment/>
      <protection/>
    </xf>
    <xf numFmtId="0" fontId="26" fillId="0" borderId="0" xfId="367" applyFont="1" applyFill="1" applyAlignment="1">
      <alignment/>
      <protection/>
    </xf>
    <xf numFmtId="0" fontId="23" fillId="0" borderId="0" xfId="367" applyFont="1" applyFill="1" applyAlignment="1">
      <alignment/>
      <protection/>
    </xf>
    <xf numFmtId="0" fontId="9" fillId="0" borderId="0" xfId="367" applyFill="1">
      <alignment/>
      <protection/>
    </xf>
    <xf numFmtId="0" fontId="23" fillId="0" borderId="0" xfId="367" applyFont="1" applyFill="1" applyAlignment="1">
      <alignment horizontal="center" vertical="center" wrapText="1"/>
      <protection/>
    </xf>
    <xf numFmtId="0" fontId="32" fillId="0" borderId="0" xfId="367" applyFont="1" applyFill="1" applyAlignment="1">
      <alignment horizontal="center" vertical="center" wrapText="1"/>
      <protection/>
    </xf>
    <xf numFmtId="0" fontId="32" fillId="0" borderId="0" xfId="367" applyFont="1" applyFill="1" applyAlignment="1">
      <alignment vertical="center"/>
      <protection/>
    </xf>
    <xf numFmtId="0" fontId="12" fillId="0" borderId="0" xfId="367" applyFont="1" applyFill="1" applyAlignment="1">
      <alignment vertical="center" wrapText="1"/>
      <protection/>
    </xf>
    <xf numFmtId="0" fontId="23" fillId="0" borderId="0" xfId="367" applyFont="1" applyFill="1" applyAlignment="1">
      <alignment horizontal="center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Fill="1" applyAlignment="1">
      <alignment vertical="top"/>
      <protection/>
    </xf>
    <xf numFmtId="0" fontId="29" fillId="0" borderId="0" xfId="373" applyFont="1" applyFill="1" applyAlignment="1">
      <alignment horizontal="center" vertical="top" wrapText="1"/>
      <protection/>
    </xf>
    <xf numFmtId="0" fontId="33" fillId="0" borderId="0" xfId="373" applyFont="1" applyFill="1" applyAlignment="1">
      <alignment horizontal="right" vertical="center"/>
      <protection/>
    </xf>
    <xf numFmtId="0" fontId="30" fillId="0" borderId="0" xfId="373" applyFont="1" applyFill="1" applyAlignment="1">
      <alignment horizontal="center" vertical="top" wrapText="1"/>
      <protection/>
    </xf>
    <xf numFmtId="0" fontId="30" fillId="0" borderId="19" xfId="373" applyFont="1" applyBorder="1" applyAlignment="1">
      <alignment horizontal="center" vertical="center" wrapText="1"/>
      <protection/>
    </xf>
    <xf numFmtId="0" fontId="4" fillId="0" borderId="19" xfId="373" applyFont="1" applyFill="1" applyBorder="1" applyAlignment="1">
      <alignment horizontal="center" vertical="center" wrapText="1"/>
      <protection/>
    </xf>
    <xf numFmtId="0" fontId="11" fillId="0" borderId="0" xfId="373" applyFont="1" applyAlignment="1">
      <alignment horizontal="center" vertical="center"/>
      <protection/>
    </xf>
    <xf numFmtId="0" fontId="11" fillId="0" borderId="19" xfId="373" applyFont="1" applyFill="1" applyBorder="1" applyAlignment="1">
      <alignment horizontal="center" vertical="center" wrapText="1"/>
      <protection/>
    </xf>
    <xf numFmtId="0" fontId="11" fillId="0" borderId="19" xfId="373" applyFont="1" applyBorder="1" applyAlignment="1">
      <alignment horizontal="center" vertical="center" wrapText="1"/>
      <protection/>
    </xf>
    <xf numFmtId="0" fontId="11" fillId="0" borderId="19" xfId="373" applyNumberFormat="1" applyFont="1" applyBorder="1" applyAlignment="1">
      <alignment horizontal="center" vertical="center" wrapText="1"/>
      <protection/>
    </xf>
    <xf numFmtId="0" fontId="2" fillId="0" borderId="0" xfId="373" applyFont="1" applyAlignment="1">
      <alignment vertical="center"/>
      <protection/>
    </xf>
    <xf numFmtId="0" fontId="4" fillId="0" borderId="19" xfId="373" applyFont="1" applyBorder="1" applyAlignment="1">
      <alignment horizontal="center" vertical="center"/>
      <protection/>
    </xf>
    <xf numFmtId="3" fontId="4" fillId="0" borderId="19" xfId="367" applyNumberFormat="1" applyFont="1" applyBorder="1" applyAlignment="1">
      <alignment horizontal="center" vertical="center"/>
      <protection/>
    </xf>
    <xf numFmtId="180" fontId="4" fillId="0" borderId="19" xfId="367" applyNumberFormat="1" applyFont="1" applyBorder="1" applyAlignment="1">
      <alignment horizontal="center" vertical="center"/>
      <protection/>
    </xf>
    <xf numFmtId="3" fontId="2" fillId="0" borderId="0" xfId="373" applyNumberFormat="1" applyFont="1" applyAlignment="1">
      <alignment vertical="center"/>
      <protection/>
    </xf>
    <xf numFmtId="0" fontId="16" fillId="0" borderId="0" xfId="373" applyFont="1" applyAlignment="1">
      <alignment horizontal="center" vertical="center"/>
      <protection/>
    </xf>
    <xf numFmtId="3" fontId="16" fillId="0" borderId="19" xfId="367" applyNumberFormat="1" applyFont="1" applyBorder="1" applyAlignment="1">
      <alignment horizontal="center" vertical="center"/>
      <protection/>
    </xf>
    <xf numFmtId="180" fontId="16" fillId="0" borderId="19" xfId="367" applyNumberFormat="1" applyFont="1" applyBorder="1" applyAlignment="1">
      <alignment horizontal="center" vertical="center"/>
      <protection/>
    </xf>
    <xf numFmtId="181" fontId="16" fillId="0" borderId="0" xfId="373" applyNumberFormat="1" applyFont="1" applyAlignment="1">
      <alignment horizontal="center" vertical="center"/>
      <protection/>
    </xf>
    <xf numFmtId="180" fontId="2" fillId="0" borderId="0" xfId="373" applyNumberFormat="1" applyFont="1" applyAlignment="1">
      <alignment vertical="center"/>
      <protection/>
    </xf>
    <xf numFmtId="181" fontId="16" fillId="60" borderId="0" xfId="373" applyNumberFormat="1" applyFont="1" applyFill="1" applyAlignment="1">
      <alignment horizontal="center" vertical="center"/>
      <protection/>
    </xf>
    <xf numFmtId="3" fontId="16" fillId="0" borderId="19" xfId="367" applyNumberFormat="1" applyFont="1" applyFill="1" applyBorder="1" applyAlignment="1">
      <alignment horizontal="center" vertical="center"/>
      <protection/>
    </xf>
    <xf numFmtId="180" fontId="16" fillId="0" borderId="19" xfId="367" applyNumberFormat="1" applyFont="1" applyFill="1" applyBorder="1" applyAlignment="1">
      <alignment horizontal="center" vertical="center"/>
      <protection/>
    </xf>
    <xf numFmtId="0" fontId="2" fillId="0" borderId="0" xfId="373" applyFont="1">
      <alignment/>
      <protection/>
    </xf>
    <xf numFmtId="0" fontId="25" fillId="0" borderId="0" xfId="376" applyFont="1" applyFill="1" applyAlignment="1">
      <alignment horizontal="center"/>
      <protection/>
    </xf>
    <xf numFmtId="0" fontId="21" fillId="0" borderId="19" xfId="376" applyFont="1" applyFill="1" applyBorder="1" applyAlignment="1">
      <alignment horizontal="center" vertical="center" wrapText="1"/>
      <protection/>
    </xf>
    <xf numFmtId="0" fontId="18" fillId="0" borderId="0" xfId="376" applyFont="1" applyFill="1" applyAlignment="1">
      <alignment vertical="center" wrapText="1"/>
      <protection/>
    </xf>
    <xf numFmtId="0" fontId="22" fillId="0" borderId="0" xfId="376" applyFont="1" applyFill="1" applyAlignment="1">
      <alignment horizontal="center" vertical="top" wrapText="1"/>
      <protection/>
    </xf>
    <xf numFmtId="0" fontId="17" fillId="0" borderId="19" xfId="376" applyFont="1" applyFill="1" applyBorder="1" applyAlignment="1">
      <alignment horizontal="center" vertical="center" wrapText="1"/>
      <protection/>
    </xf>
    <xf numFmtId="0" fontId="17" fillId="0" borderId="20" xfId="376" applyFont="1" applyFill="1" applyBorder="1" applyAlignment="1">
      <alignment horizontal="center" vertical="center" wrapText="1"/>
      <protection/>
    </xf>
    <xf numFmtId="0" fontId="21" fillId="0" borderId="21" xfId="376" applyFont="1" applyFill="1" applyBorder="1" applyAlignment="1">
      <alignment horizontal="center" vertical="center" wrapText="1"/>
      <protection/>
    </xf>
    <xf numFmtId="180" fontId="21" fillId="0" borderId="20" xfId="376" applyNumberFormat="1" applyFont="1" applyFill="1" applyBorder="1" applyAlignment="1">
      <alignment horizontal="center" vertical="center"/>
      <protection/>
    </xf>
    <xf numFmtId="0" fontId="16" fillId="0" borderId="21" xfId="372" applyFont="1" applyBorder="1" applyAlignment="1">
      <alignment vertical="center" wrapText="1"/>
      <protection/>
    </xf>
    <xf numFmtId="180" fontId="26" fillId="0" borderId="20" xfId="376" applyNumberFormat="1" applyFont="1" applyFill="1" applyBorder="1" applyAlignment="1">
      <alignment horizontal="center" vertical="center"/>
      <protection/>
    </xf>
    <xf numFmtId="0" fontId="16" fillId="0" borderId="22" xfId="372" applyFont="1" applyBorder="1" applyAlignment="1">
      <alignment vertical="center" wrapText="1"/>
      <protection/>
    </xf>
    <xf numFmtId="3" fontId="26" fillId="0" borderId="23" xfId="376" applyNumberFormat="1" applyFont="1" applyFill="1" applyBorder="1" applyAlignment="1">
      <alignment horizontal="center" vertical="center" wrapText="1"/>
      <protection/>
    </xf>
    <xf numFmtId="3" fontId="26" fillId="0" borderId="23" xfId="376" applyNumberFormat="1" applyFont="1" applyFill="1" applyBorder="1" applyAlignment="1">
      <alignment horizontal="center" vertical="center"/>
      <protection/>
    </xf>
    <xf numFmtId="180" fontId="26" fillId="0" borderId="24" xfId="376" applyNumberFormat="1" applyFont="1" applyFill="1" applyBorder="1" applyAlignment="1">
      <alignment horizontal="center" vertical="center"/>
      <protection/>
    </xf>
    <xf numFmtId="14" fontId="21" fillId="0" borderId="20" xfId="347" applyNumberFormat="1" applyFont="1" applyBorder="1" applyAlignment="1">
      <alignment horizontal="center" vertical="center" wrapText="1"/>
      <protection/>
    </xf>
    <xf numFmtId="0" fontId="21" fillId="0" borderId="21" xfId="376" applyFont="1" applyFill="1" applyBorder="1" applyAlignment="1">
      <alignment horizontal="center" vertical="center" wrapText="1"/>
      <protection/>
    </xf>
    <xf numFmtId="3" fontId="48" fillId="14" borderId="25" xfId="376" applyNumberFormat="1" applyFont="1" applyFill="1" applyBorder="1" applyAlignment="1">
      <alignment horizontal="center" vertical="center"/>
      <protection/>
    </xf>
    <xf numFmtId="180" fontId="21" fillId="0" borderId="20" xfId="376" applyNumberFormat="1" applyFont="1" applyFill="1" applyBorder="1" applyAlignment="1">
      <alignment horizontal="center" vertical="center" wrapText="1"/>
      <protection/>
    </xf>
    <xf numFmtId="0" fontId="26" fillId="0" borderId="21" xfId="376" applyFont="1" applyFill="1" applyBorder="1" applyAlignment="1">
      <alignment horizontal="left" vertical="center" wrapText="1"/>
      <protection/>
    </xf>
    <xf numFmtId="3" fontId="35" fillId="0" borderId="19" xfId="347" applyNumberFormat="1" applyFont="1" applyBorder="1" applyAlignment="1">
      <alignment horizontal="center" vertical="center" wrapText="1"/>
      <protection/>
    </xf>
    <xf numFmtId="3" fontId="49" fillId="14" borderId="25" xfId="376" applyNumberFormat="1" applyFont="1" applyFill="1" applyBorder="1" applyAlignment="1">
      <alignment horizontal="center" vertical="center"/>
      <protection/>
    </xf>
    <xf numFmtId="180" fontId="26" fillId="0" borderId="20" xfId="376" applyNumberFormat="1" applyFont="1" applyFill="1" applyBorder="1" applyAlignment="1">
      <alignment horizontal="center" vertical="center" wrapText="1"/>
      <protection/>
    </xf>
    <xf numFmtId="0" fontId="26" fillId="0" borderId="22" xfId="376" applyFont="1" applyFill="1" applyBorder="1" applyAlignment="1">
      <alignment horizontal="left" vertical="center" wrapText="1"/>
      <protection/>
    </xf>
    <xf numFmtId="3" fontId="35" fillId="0" borderId="23" xfId="347" applyNumberFormat="1" applyFont="1" applyBorder="1" applyAlignment="1">
      <alignment horizontal="center" vertical="center" wrapText="1"/>
      <protection/>
    </xf>
    <xf numFmtId="3" fontId="49" fillId="14" borderId="26" xfId="376" applyNumberFormat="1" applyFont="1" applyFill="1" applyBorder="1" applyAlignment="1">
      <alignment horizontal="center" vertical="center"/>
      <protection/>
    </xf>
    <xf numFmtId="180" fontId="26" fillId="0" borderId="24" xfId="376" applyNumberFormat="1" applyFont="1" applyFill="1" applyBorder="1" applyAlignment="1">
      <alignment horizontal="center" vertical="center" wrapText="1"/>
      <protection/>
    </xf>
    <xf numFmtId="1" fontId="3" fillId="0" borderId="19" xfId="371" applyNumberFormat="1" applyFont="1" applyFill="1" applyBorder="1" applyAlignment="1" applyProtection="1">
      <alignment horizontal="center"/>
      <protection locked="0"/>
    </xf>
    <xf numFmtId="3" fontId="13" fillId="0" borderId="19" xfId="371" applyNumberFormat="1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top"/>
    </xf>
    <xf numFmtId="0" fontId="11" fillId="0" borderId="19" xfId="0" applyFont="1" applyBorder="1" applyAlignment="1">
      <alignment horizontal="justify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justify" wrapText="1"/>
    </xf>
    <xf numFmtId="0" fontId="3" fillId="14" borderId="19" xfId="0" applyFont="1" applyFill="1" applyBorder="1" applyAlignment="1">
      <alignment horizontal="justify" wrapText="1"/>
    </xf>
    <xf numFmtId="0" fontId="11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justify" wrapText="1"/>
    </xf>
    <xf numFmtId="0" fontId="3" fillId="0" borderId="19" xfId="0" applyFont="1" applyBorder="1" applyAlignment="1">
      <alignment horizontal="justify"/>
    </xf>
    <xf numFmtId="0" fontId="3" fillId="14" borderId="28" xfId="0" applyFont="1" applyFill="1" applyBorder="1" applyAlignment="1">
      <alignment horizontal="justify" wrapText="1"/>
    </xf>
    <xf numFmtId="0" fontId="11" fillId="0" borderId="29" xfId="0" applyFont="1" applyBorder="1" applyAlignment="1">
      <alignment horizontal="center"/>
    </xf>
    <xf numFmtId="3" fontId="23" fillId="0" borderId="0" xfId="376" applyNumberFormat="1" applyFont="1" applyFill="1" applyAlignment="1">
      <alignment wrapText="1"/>
      <protection/>
    </xf>
    <xf numFmtId="0" fontId="16" fillId="0" borderId="19" xfId="0" applyFont="1" applyBorder="1" applyAlignment="1">
      <alignment horizontal="center" vertical="center"/>
    </xf>
    <xf numFmtId="1" fontId="57" fillId="0" borderId="0" xfId="371" applyNumberFormat="1" applyFont="1" applyFill="1" applyAlignment="1" applyProtection="1">
      <alignment/>
      <protection locked="0"/>
    </xf>
    <xf numFmtId="1" fontId="57" fillId="0" borderId="30" xfId="371" applyNumberFormat="1" applyFont="1" applyFill="1" applyBorder="1" applyAlignment="1" applyProtection="1">
      <alignment/>
      <protection locked="0"/>
    </xf>
    <xf numFmtId="180" fontId="13" fillId="0" borderId="19" xfId="371" applyNumberFormat="1" applyFont="1" applyFill="1" applyBorder="1" applyAlignment="1" applyProtection="1">
      <alignment horizontal="center" vertical="center"/>
      <protection locked="0"/>
    </xf>
    <xf numFmtId="3" fontId="13" fillId="0" borderId="19" xfId="37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71" applyNumberFormat="1" applyFont="1" applyFill="1" applyAlignment="1" applyProtection="1">
      <alignment vertical="center"/>
      <protection locked="0"/>
    </xf>
    <xf numFmtId="3" fontId="58" fillId="0" borderId="19" xfId="371" applyNumberFormat="1" applyFont="1" applyFill="1" applyBorder="1" applyAlignment="1" applyProtection="1">
      <alignment horizontal="center" vertical="center"/>
      <protection locked="0"/>
    </xf>
    <xf numFmtId="3" fontId="58" fillId="0" borderId="19" xfId="0" applyNumberFormat="1" applyFont="1" applyFill="1" applyBorder="1" applyAlignment="1">
      <alignment horizontal="center" vertical="center"/>
    </xf>
    <xf numFmtId="3" fontId="59" fillId="0" borderId="19" xfId="371" applyNumberFormat="1" applyFont="1" applyFill="1" applyBorder="1" applyAlignment="1" applyProtection="1">
      <alignment horizontal="center" vertical="center"/>
      <protection locked="0"/>
    </xf>
    <xf numFmtId="1" fontId="58" fillId="0" borderId="19" xfId="371" applyNumberFormat="1" applyFont="1" applyFill="1" applyBorder="1" applyAlignment="1" applyProtection="1">
      <alignment horizontal="center" vertical="center"/>
      <protection locked="0"/>
    </xf>
    <xf numFmtId="3" fontId="58" fillId="0" borderId="19" xfId="371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371" applyNumberFormat="1" applyFont="1" applyFill="1" applyBorder="1" applyAlignment="1" applyProtection="1">
      <alignment vertical="center"/>
      <protection locked="0"/>
    </xf>
    <xf numFmtId="3" fontId="58" fillId="14" borderId="19" xfId="371" applyNumberFormat="1" applyFont="1" applyFill="1" applyBorder="1" applyAlignment="1" applyProtection="1">
      <alignment horizontal="center" vertical="center"/>
      <protection locked="0"/>
    </xf>
    <xf numFmtId="3" fontId="58" fillId="14" borderId="19" xfId="0" applyNumberFormat="1" applyFont="1" applyFill="1" applyBorder="1" applyAlignment="1">
      <alignment horizontal="center" vertical="center"/>
    </xf>
    <xf numFmtId="1" fontId="11" fillId="0" borderId="0" xfId="371" applyNumberFormat="1" applyFont="1" applyFill="1" applyBorder="1" applyAlignment="1" applyProtection="1">
      <alignment horizontal="center" vertical="center"/>
      <protection locked="0"/>
    </xf>
    <xf numFmtId="181" fontId="15" fillId="0" borderId="0" xfId="371" applyNumberFormat="1" applyFont="1" applyFill="1" applyBorder="1" applyProtection="1">
      <alignment/>
      <protection locked="0"/>
    </xf>
    <xf numFmtId="1" fontId="60" fillId="0" borderId="0" xfId="371" applyNumberFormat="1" applyFont="1" applyFill="1" applyBorder="1" applyProtection="1">
      <alignment/>
      <protection locked="0"/>
    </xf>
    <xf numFmtId="3" fontId="15" fillId="0" borderId="0" xfId="371" applyNumberFormat="1" applyFont="1" applyFill="1" applyBorder="1" applyProtection="1">
      <alignment/>
      <protection locked="0"/>
    </xf>
    <xf numFmtId="181" fontId="11" fillId="0" borderId="19" xfId="0" applyNumberFormat="1" applyFont="1" applyBorder="1" applyAlignment="1">
      <alignment horizontal="center"/>
    </xf>
    <xf numFmtId="0" fontId="16" fillId="0" borderId="19" xfId="371" applyFont="1" applyFill="1" applyBorder="1" applyAlignment="1" applyProtection="1">
      <alignment horizontal="left"/>
      <protection/>
    </xf>
    <xf numFmtId="3" fontId="2" fillId="0" borderId="0" xfId="373" applyNumberFormat="1" applyFont="1">
      <alignment/>
      <protection/>
    </xf>
    <xf numFmtId="181" fontId="11" fillId="0" borderId="19" xfId="0" applyNumberFormat="1" applyFont="1" applyBorder="1" applyAlignment="1">
      <alignment horizontal="center" vertical="top"/>
    </xf>
    <xf numFmtId="1" fontId="11" fillId="0" borderId="19" xfId="371" applyNumberFormat="1" applyFont="1" applyFill="1" applyBorder="1" applyAlignment="1" applyProtection="1">
      <alignment horizontal="center"/>
      <protection locked="0"/>
    </xf>
    <xf numFmtId="0" fontId="2" fillId="0" borderId="0" xfId="370" applyFont="1">
      <alignment/>
      <protection/>
    </xf>
    <xf numFmtId="180" fontId="2" fillId="0" borderId="0" xfId="370" applyNumberFormat="1" applyFont="1" applyAlignment="1">
      <alignment horizontal="center" vertical="center"/>
      <protection/>
    </xf>
    <xf numFmtId="0" fontId="2" fillId="0" borderId="0" xfId="370" applyFont="1" applyAlignment="1">
      <alignment horizontal="center" vertical="center"/>
      <protection/>
    </xf>
    <xf numFmtId="0" fontId="2" fillId="0" borderId="0" xfId="370" applyFont="1" applyAlignment="1">
      <alignment horizontal="left" vertical="center"/>
      <protection/>
    </xf>
    <xf numFmtId="180" fontId="2" fillId="0" borderId="0" xfId="370" applyNumberFormat="1" applyFont="1">
      <alignment/>
      <protection/>
    </xf>
    <xf numFmtId="0" fontId="2" fillId="0" borderId="0" xfId="370" applyFont="1" applyFill="1">
      <alignment/>
      <protection/>
    </xf>
    <xf numFmtId="3" fontId="2" fillId="0" borderId="0" xfId="370" applyNumberFormat="1" applyFont="1">
      <alignment/>
      <protection/>
    </xf>
    <xf numFmtId="0" fontId="2" fillId="0" borderId="0" xfId="370" applyFont="1" applyBorder="1">
      <alignment/>
      <protection/>
    </xf>
    <xf numFmtId="0" fontId="30" fillId="0" borderId="19" xfId="370" applyFont="1" applyFill="1" applyBorder="1" applyAlignment="1">
      <alignment horizontal="center" vertical="center" wrapText="1"/>
      <protection/>
    </xf>
    <xf numFmtId="0" fontId="30" fillId="0" borderId="31" xfId="370" applyFont="1" applyFill="1" applyBorder="1" applyAlignment="1">
      <alignment vertical="center" wrapText="1"/>
      <protection/>
    </xf>
    <xf numFmtId="0" fontId="30" fillId="0" borderId="19" xfId="370" applyFont="1" applyBorder="1" applyAlignment="1">
      <alignment vertical="center" wrapText="1"/>
      <protection/>
    </xf>
    <xf numFmtId="0" fontId="30" fillId="0" borderId="25" xfId="370" applyFont="1" applyBorder="1" applyAlignment="1">
      <alignment vertical="center" wrapText="1"/>
      <protection/>
    </xf>
    <xf numFmtId="0" fontId="30" fillId="0" borderId="32" xfId="370" applyFont="1" applyBorder="1" applyAlignment="1">
      <alignment vertical="center" wrapText="1"/>
      <protection/>
    </xf>
    <xf numFmtId="0" fontId="30" fillId="0" borderId="32" xfId="370" applyFont="1" applyFill="1" applyBorder="1" applyAlignment="1">
      <alignment vertical="center" wrapText="1"/>
      <protection/>
    </xf>
    <xf numFmtId="0" fontId="30" fillId="0" borderId="33" xfId="370" applyFont="1" applyBorder="1" applyAlignment="1">
      <alignment vertical="center" wrapText="1"/>
      <protection/>
    </xf>
    <xf numFmtId="0" fontId="30" fillId="14" borderId="32" xfId="370" applyFont="1" applyFill="1" applyBorder="1" applyAlignment="1">
      <alignment vertical="center" wrapText="1"/>
      <protection/>
    </xf>
    <xf numFmtId="0" fontId="63" fillId="0" borderId="19" xfId="348" applyFont="1" applyFill="1" applyBorder="1" applyAlignment="1">
      <alignment vertical="center" wrapText="1"/>
      <protection/>
    </xf>
    <xf numFmtId="1" fontId="30" fillId="0" borderId="19" xfId="370" applyNumberFormat="1" applyFont="1" applyFill="1" applyBorder="1" applyAlignment="1">
      <alignment horizontal="center" vertical="center" wrapText="1"/>
      <protection/>
    </xf>
    <xf numFmtId="1" fontId="30" fillId="0" borderId="31" xfId="370" applyNumberFormat="1" applyFont="1" applyFill="1" applyBorder="1" applyAlignment="1">
      <alignment horizontal="center" vertical="center" wrapText="1"/>
      <protection/>
    </xf>
    <xf numFmtId="1" fontId="30" fillId="0" borderId="34" xfId="370" applyNumberFormat="1" applyFont="1" applyFill="1" applyBorder="1" applyAlignment="1">
      <alignment horizontal="center" vertical="center" wrapText="1"/>
      <protection/>
    </xf>
    <xf numFmtId="1" fontId="30" fillId="0" borderId="32" xfId="370" applyNumberFormat="1" applyFont="1" applyFill="1" applyBorder="1" applyAlignment="1">
      <alignment horizontal="center" vertical="center" wrapText="1"/>
      <protection/>
    </xf>
    <xf numFmtId="1" fontId="30" fillId="0" borderId="19" xfId="369" applyNumberFormat="1" applyFont="1" applyFill="1" applyBorder="1" applyAlignment="1">
      <alignment horizontal="center" vertical="center" wrapText="1"/>
      <protection/>
    </xf>
    <xf numFmtId="1" fontId="30" fillId="0" borderId="35" xfId="370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8" fillId="0" borderId="0" xfId="374" applyFont="1" applyFill="1" applyBorder="1" applyAlignment="1">
      <alignment vertical="top" wrapText="1"/>
      <protection/>
    </xf>
    <xf numFmtId="0" fontId="35" fillId="0" borderId="31" xfId="0" applyFont="1" applyBorder="1" applyAlignment="1">
      <alignment horizontal="left" vertical="center" indent="1"/>
    </xf>
    <xf numFmtId="0" fontId="35" fillId="0" borderId="36" xfId="0" applyFont="1" applyBorder="1" applyAlignment="1">
      <alignment horizontal="left" vertical="center" indent="1"/>
    </xf>
    <xf numFmtId="0" fontId="35" fillId="0" borderId="32" xfId="0" applyFont="1" applyBorder="1" applyAlignment="1">
      <alignment horizontal="left" vertical="center" indent="1"/>
    </xf>
    <xf numFmtId="0" fontId="35" fillId="0" borderId="37" xfId="0" applyFont="1" applyBorder="1" applyAlignment="1">
      <alignment horizontal="left" vertical="center" indent="1"/>
    </xf>
    <xf numFmtId="0" fontId="35" fillId="0" borderId="38" xfId="0" applyFont="1" applyBorder="1" applyAlignment="1">
      <alignment horizontal="left" vertical="center" indent="1"/>
    </xf>
    <xf numFmtId="0" fontId="71" fillId="0" borderId="0" xfId="367" applyFont="1">
      <alignment/>
      <protection/>
    </xf>
    <xf numFmtId="0" fontId="22" fillId="0" borderId="0" xfId="367" applyFont="1">
      <alignment/>
      <protection/>
    </xf>
    <xf numFmtId="0" fontId="23" fillId="0" borderId="0" xfId="367" applyFont="1">
      <alignment/>
      <protection/>
    </xf>
    <xf numFmtId="49" fontId="73" fillId="0" borderId="19" xfId="367" applyNumberFormat="1" applyFont="1" applyFill="1" applyBorder="1" applyAlignment="1">
      <alignment horizontal="center" vertical="center" wrapText="1"/>
      <protection/>
    </xf>
    <xf numFmtId="0" fontId="74" fillId="0" borderId="31" xfId="375" applyFont="1" applyBorder="1" applyAlignment="1">
      <alignment horizontal="left" vertical="center" wrapText="1"/>
      <protection/>
    </xf>
    <xf numFmtId="0" fontId="75" fillId="0" borderId="39" xfId="375" applyFont="1" applyBorder="1" applyAlignment="1">
      <alignment vertical="center" wrapText="1"/>
      <protection/>
    </xf>
    <xf numFmtId="0" fontId="4" fillId="0" borderId="33" xfId="367" applyFont="1" applyFill="1" applyBorder="1" applyAlignment="1">
      <alignment horizontal="left" vertical="center" wrapText="1"/>
      <protection/>
    </xf>
    <xf numFmtId="0" fontId="33" fillId="0" borderId="32" xfId="367" applyFont="1" applyFill="1" applyBorder="1" applyAlignment="1">
      <alignment horizontal="left" vertical="center" wrapText="1"/>
      <protection/>
    </xf>
    <xf numFmtId="0" fontId="4" fillId="0" borderId="31" xfId="367" applyFont="1" applyFill="1" applyBorder="1" applyAlignment="1">
      <alignment horizontal="left" vertical="center" wrapText="1"/>
      <protection/>
    </xf>
    <xf numFmtId="0" fontId="20" fillId="0" borderId="0" xfId="367" applyFont="1" applyBorder="1" applyAlignment="1">
      <alignment horizontal="left" vertical="top" wrapText="1"/>
      <protection/>
    </xf>
    <xf numFmtId="0" fontId="71" fillId="0" borderId="0" xfId="367" applyFont="1" applyFill="1">
      <alignment/>
      <protection/>
    </xf>
    <xf numFmtId="181" fontId="11" fillId="0" borderId="0" xfId="366" applyNumberFormat="1" applyFont="1" applyAlignment="1">
      <alignment wrapText="1"/>
      <protection/>
    </xf>
    <xf numFmtId="0" fontId="20" fillId="0" borderId="0" xfId="367" applyFont="1">
      <alignment/>
      <protection/>
    </xf>
    <xf numFmtId="0" fontId="20" fillId="0" borderId="0" xfId="367" applyFont="1" applyBorder="1">
      <alignment/>
      <protection/>
    </xf>
    <xf numFmtId="0" fontId="71" fillId="0" borderId="0" xfId="367" applyFont="1">
      <alignment/>
      <protection/>
    </xf>
    <xf numFmtId="0" fontId="71" fillId="0" borderId="0" xfId="367" applyFont="1" applyBorder="1">
      <alignment/>
      <protection/>
    </xf>
    <xf numFmtId="181" fontId="3" fillId="0" borderId="0" xfId="366" applyNumberFormat="1" applyFont="1" applyAlignment="1">
      <alignment wrapText="1"/>
      <protection/>
    </xf>
    <xf numFmtId="0" fontId="11" fillId="0" borderId="0" xfId="366" applyFont="1">
      <alignment/>
      <protection/>
    </xf>
    <xf numFmtId="1" fontId="2" fillId="61" borderId="19" xfId="371" applyNumberFormat="1" applyFont="1" applyFill="1" applyBorder="1" applyAlignment="1" applyProtection="1">
      <alignment horizontal="center"/>
      <protection/>
    </xf>
    <xf numFmtId="180" fontId="22" fillId="61" borderId="31" xfId="367" applyNumberFormat="1" applyFont="1" applyFill="1" applyBorder="1" applyAlignment="1">
      <alignment horizontal="center" vertical="center"/>
      <protection/>
    </xf>
    <xf numFmtId="180" fontId="76" fillId="61" borderId="39" xfId="367" applyNumberFormat="1" applyFont="1" applyFill="1" applyBorder="1" applyAlignment="1">
      <alignment horizontal="center" vertical="center"/>
      <protection/>
    </xf>
    <xf numFmtId="180" fontId="22" fillId="61" borderId="33" xfId="367" applyNumberFormat="1" applyFont="1" applyFill="1" applyBorder="1" applyAlignment="1">
      <alignment horizontal="center" vertical="center"/>
      <protection/>
    </xf>
    <xf numFmtId="180" fontId="76" fillId="61" borderId="32" xfId="367" applyNumberFormat="1" applyFont="1" applyFill="1" applyBorder="1" applyAlignment="1">
      <alignment horizontal="center" vertical="center"/>
      <protection/>
    </xf>
    <xf numFmtId="49" fontId="73" fillId="61" borderId="40" xfId="367" applyNumberFormat="1" applyFont="1" applyFill="1" applyBorder="1" applyAlignment="1">
      <alignment horizontal="center" vertical="center" wrapText="1"/>
      <protection/>
    </xf>
    <xf numFmtId="180" fontId="22" fillId="61" borderId="41" xfId="367" applyNumberFormat="1" applyFont="1" applyFill="1" applyBorder="1" applyAlignment="1">
      <alignment horizontal="center" vertical="center"/>
      <protection/>
    </xf>
    <xf numFmtId="180" fontId="76" fillId="61" borderId="42" xfId="367" applyNumberFormat="1" applyFont="1" applyFill="1" applyBorder="1" applyAlignment="1">
      <alignment horizontal="center" vertical="center"/>
      <protection/>
    </xf>
    <xf numFmtId="180" fontId="22" fillId="61" borderId="43" xfId="367" applyNumberFormat="1" applyFont="1" applyFill="1" applyBorder="1" applyAlignment="1">
      <alignment horizontal="center" vertical="center"/>
      <protection/>
    </xf>
    <xf numFmtId="180" fontId="76" fillId="61" borderId="44" xfId="367" applyNumberFormat="1" applyFont="1" applyFill="1" applyBorder="1" applyAlignment="1">
      <alignment horizontal="center" vertical="center"/>
      <protection/>
    </xf>
    <xf numFmtId="1" fontId="30" fillId="61" borderId="19" xfId="370" applyNumberFormat="1" applyFont="1" applyFill="1" applyBorder="1" applyAlignment="1">
      <alignment horizontal="center" vertical="center" wrapText="1"/>
      <protection/>
    </xf>
    <xf numFmtId="1" fontId="30" fillId="61" borderId="19" xfId="368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180" fontId="30" fillId="61" borderId="34" xfId="370" applyNumberFormat="1" applyFont="1" applyFill="1" applyBorder="1" applyAlignment="1">
      <alignment horizontal="center" vertical="center" wrapText="1"/>
      <protection/>
    </xf>
    <xf numFmtId="3" fontId="30" fillId="61" borderId="19" xfId="370" applyNumberFormat="1" applyFont="1" applyFill="1" applyBorder="1" applyAlignment="1">
      <alignment horizontal="center" vertical="center" wrapText="1"/>
      <protection/>
    </xf>
    <xf numFmtId="1" fontId="30" fillId="61" borderId="32" xfId="370" applyNumberFormat="1" applyFont="1" applyFill="1" applyBorder="1" applyAlignment="1">
      <alignment horizontal="center" vertical="center" wrapText="1"/>
      <protection/>
    </xf>
    <xf numFmtId="1" fontId="2" fillId="0" borderId="19" xfId="371" applyNumberFormat="1" applyFont="1" applyFill="1" applyBorder="1" applyAlignment="1" applyProtection="1">
      <alignment horizontal="center"/>
      <protection locked="0"/>
    </xf>
    <xf numFmtId="181" fontId="58" fillId="0" borderId="19" xfId="371" applyNumberFormat="1" applyFont="1" applyFill="1" applyBorder="1" applyAlignment="1" applyProtection="1">
      <alignment horizontal="center" vertical="center"/>
      <protection locked="0"/>
    </xf>
    <xf numFmtId="49" fontId="73" fillId="62" borderId="45" xfId="367" applyNumberFormat="1" applyFont="1" applyFill="1" applyBorder="1" applyAlignment="1">
      <alignment horizontal="center" vertical="center" wrapText="1"/>
      <protection/>
    </xf>
    <xf numFmtId="180" fontId="22" fillId="62" borderId="46" xfId="367" applyNumberFormat="1" applyFont="1" applyFill="1" applyBorder="1" applyAlignment="1">
      <alignment horizontal="center" vertical="center"/>
      <protection/>
    </xf>
    <xf numFmtId="180" fontId="76" fillId="62" borderId="47" xfId="367" applyNumberFormat="1" applyFont="1" applyFill="1" applyBorder="1" applyAlignment="1">
      <alignment horizontal="center" vertical="center"/>
      <protection/>
    </xf>
    <xf numFmtId="180" fontId="22" fillId="62" borderId="48" xfId="367" applyNumberFormat="1" applyFont="1" applyFill="1" applyBorder="1" applyAlignment="1">
      <alignment horizontal="center" vertical="center"/>
      <protection/>
    </xf>
    <xf numFmtId="180" fontId="76" fillId="62" borderId="49" xfId="367" applyNumberFormat="1" applyFont="1" applyFill="1" applyBorder="1" applyAlignment="1">
      <alignment horizontal="center" vertical="center"/>
      <protection/>
    </xf>
    <xf numFmtId="49" fontId="73" fillId="62" borderId="19" xfId="367" applyNumberFormat="1" applyFont="1" applyFill="1" applyBorder="1" applyAlignment="1">
      <alignment horizontal="center" vertical="center" wrapText="1"/>
      <protection/>
    </xf>
    <xf numFmtId="180" fontId="22" fillId="62" borderId="31" xfId="367" applyNumberFormat="1" applyFont="1" applyFill="1" applyBorder="1" applyAlignment="1">
      <alignment horizontal="center" vertical="center"/>
      <protection/>
    </xf>
    <xf numFmtId="180" fontId="76" fillId="62" borderId="39" xfId="367" applyNumberFormat="1" applyFont="1" applyFill="1" applyBorder="1" applyAlignment="1">
      <alignment horizontal="center" vertical="center"/>
      <protection/>
    </xf>
    <xf numFmtId="180" fontId="22" fillId="62" borderId="33" xfId="367" applyNumberFormat="1" applyFont="1" applyFill="1" applyBorder="1" applyAlignment="1">
      <alignment horizontal="center" vertical="center"/>
      <protection/>
    </xf>
    <xf numFmtId="180" fontId="76" fillId="62" borderId="32" xfId="367" applyNumberFormat="1" applyFont="1" applyFill="1" applyBorder="1" applyAlignment="1">
      <alignment horizontal="center" vertical="center"/>
      <protection/>
    </xf>
    <xf numFmtId="49" fontId="30" fillId="0" borderId="19" xfId="370" applyNumberFormat="1" applyFont="1" applyFill="1" applyBorder="1" applyAlignment="1">
      <alignment horizontal="center" vertical="center" wrapText="1"/>
      <protection/>
    </xf>
    <xf numFmtId="1" fontId="11" fillId="0" borderId="19" xfId="371" applyNumberFormat="1" applyFont="1" applyFill="1" applyBorder="1" applyAlignment="1" applyProtection="1">
      <alignment horizontal="center" vertical="center" wrapText="1"/>
      <protection/>
    </xf>
    <xf numFmtId="49" fontId="30" fillId="0" borderId="34" xfId="370" applyNumberFormat="1" applyFont="1" applyFill="1" applyBorder="1" applyAlignment="1">
      <alignment horizontal="center" vertical="center" wrapText="1"/>
      <protection/>
    </xf>
    <xf numFmtId="0" fontId="30" fillId="0" borderId="34" xfId="370" applyFont="1" applyFill="1" applyBorder="1" applyAlignment="1">
      <alignment horizontal="left" vertical="center" wrapText="1"/>
      <protection/>
    </xf>
    <xf numFmtId="0" fontId="78" fillId="0" borderId="25" xfId="370" applyFont="1" applyBorder="1" applyAlignment="1">
      <alignment vertical="center" wrapText="1"/>
      <protection/>
    </xf>
    <xf numFmtId="0" fontId="30" fillId="0" borderId="34" xfId="370" applyFont="1" applyBorder="1" applyAlignment="1">
      <alignment horizontal="left" vertical="center" wrapText="1" indent="1"/>
      <protection/>
    </xf>
    <xf numFmtId="0" fontId="78" fillId="0" borderId="19" xfId="370" applyFont="1" applyBorder="1" applyAlignment="1">
      <alignment horizontal="left" vertical="center" wrapText="1" indent="1"/>
      <protection/>
    </xf>
    <xf numFmtId="49" fontId="78" fillId="0" borderId="32" xfId="370" applyNumberFormat="1" applyFont="1" applyBorder="1" applyAlignment="1">
      <alignment horizontal="left" vertical="center" wrapText="1"/>
      <protection/>
    </xf>
    <xf numFmtId="0" fontId="78" fillId="0" borderId="19" xfId="370" applyFont="1" applyFill="1" applyBorder="1" applyAlignment="1">
      <alignment vertical="center" wrapText="1"/>
      <protection/>
    </xf>
    <xf numFmtId="0" fontId="11" fillId="0" borderId="19" xfId="371" applyFont="1" applyFill="1" applyBorder="1" applyAlignment="1" applyProtection="1">
      <alignment horizontal="center" vertical="center"/>
      <protection/>
    </xf>
    <xf numFmtId="1" fontId="13" fillId="0" borderId="19" xfId="371" applyNumberFormat="1" applyFont="1" applyFill="1" applyBorder="1" applyAlignment="1" applyProtection="1">
      <alignment horizontal="center" vertical="center"/>
      <protection locked="0"/>
    </xf>
    <xf numFmtId="3" fontId="11" fillId="0" borderId="19" xfId="371" applyNumberFormat="1" applyFont="1" applyFill="1" applyBorder="1" applyAlignment="1" applyProtection="1">
      <alignment horizontal="center" vertical="center"/>
      <protection locked="0"/>
    </xf>
    <xf numFmtId="0" fontId="70" fillId="0" borderId="34" xfId="367" applyFont="1" applyFill="1" applyBorder="1" applyAlignment="1">
      <alignment horizontal="left" vertical="center" wrapText="1" indent="1"/>
      <protection/>
    </xf>
    <xf numFmtId="0" fontId="70" fillId="0" borderId="35" xfId="367" applyFont="1" applyFill="1" applyBorder="1" applyAlignment="1">
      <alignment horizontal="left" vertical="center" wrapText="1" indent="1"/>
      <protection/>
    </xf>
    <xf numFmtId="0" fontId="70" fillId="0" borderId="32" xfId="367" applyFont="1" applyFill="1" applyBorder="1" applyAlignment="1">
      <alignment horizontal="left" vertical="center" wrapText="1" indent="1"/>
      <protection/>
    </xf>
    <xf numFmtId="0" fontId="64" fillId="0" borderId="0" xfId="0" applyFont="1" applyAlignment="1">
      <alignment horizontal="center" vertical="center"/>
    </xf>
    <xf numFmtId="0" fontId="66" fillId="0" borderId="0" xfId="374" applyFont="1" applyFill="1" applyBorder="1" applyAlignment="1">
      <alignment horizontal="center" vertical="top" wrapText="1"/>
      <protection/>
    </xf>
    <xf numFmtId="0" fontId="68" fillId="0" borderId="34" xfId="367" applyFont="1" applyFill="1" applyBorder="1" applyAlignment="1">
      <alignment horizontal="left" vertical="center" wrapText="1" indent="1"/>
      <protection/>
    </xf>
    <xf numFmtId="0" fontId="68" fillId="0" borderId="35" xfId="367" applyFont="1" applyFill="1" applyBorder="1" applyAlignment="1">
      <alignment horizontal="left" vertical="center" wrapText="1" indent="1"/>
      <protection/>
    </xf>
    <xf numFmtId="0" fontId="68" fillId="0" borderId="32" xfId="367" applyFont="1" applyFill="1" applyBorder="1" applyAlignment="1">
      <alignment horizontal="left" vertical="center" wrapText="1" indent="1"/>
      <protection/>
    </xf>
    <xf numFmtId="0" fontId="70" fillId="0" borderId="37" xfId="367" applyFont="1" applyFill="1" applyBorder="1" applyAlignment="1">
      <alignment horizontal="left" vertical="center" wrapText="1" indent="1"/>
      <protection/>
    </xf>
    <xf numFmtId="0" fontId="17" fillId="0" borderId="0" xfId="367" applyFont="1" applyAlignment="1">
      <alignment horizontal="center" vertical="center" wrapText="1"/>
      <protection/>
    </xf>
    <xf numFmtId="0" fontId="28" fillId="0" borderId="0" xfId="374" applyFont="1" applyFill="1" applyBorder="1" applyAlignment="1">
      <alignment horizontal="center" vertical="top" wrapText="1"/>
      <protection/>
    </xf>
    <xf numFmtId="0" fontId="18" fillId="0" borderId="19" xfId="367" applyFont="1" applyFill="1" applyBorder="1" applyAlignment="1">
      <alignment horizontal="center" vertical="center" wrapText="1"/>
      <protection/>
    </xf>
    <xf numFmtId="0" fontId="18" fillId="0" borderId="45" xfId="367" applyFont="1" applyFill="1" applyBorder="1" applyAlignment="1">
      <alignment horizontal="center" vertical="center" wrapText="1"/>
      <protection/>
    </xf>
    <xf numFmtId="0" fontId="18" fillId="0" borderId="40" xfId="367" applyFont="1" applyBorder="1" applyAlignment="1">
      <alignment horizontal="center" vertical="center"/>
      <protection/>
    </xf>
    <xf numFmtId="0" fontId="18" fillId="0" borderId="45" xfId="367" applyFont="1" applyBorder="1" applyAlignment="1">
      <alignment horizontal="center" vertical="center"/>
      <protection/>
    </xf>
    <xf numFmtId="0" fontId="18" fillId="0" borderId="19" xfId="367" applyFont="1" applyBorder="1" applyAlignment="1">
      <alignment horizontal="center" vertical="center"/>
      <protection/>
    </xf>
    <xf numFmtId="0" fontId="72" fillId="0" borderId="34" xfId="367" applyFont="1" applyBorder="1" applyAlignment="1">
      <alignment horizontal="center" vertical="center" wrapText="1"/>
      <protection/>
    </xf>
    <xf numFmtId="0" fontId="72" fillId="0" borderId="32" xfId="367" applyFont="1" applyBorder="1" applyAlignment="1">
      <alignment horizontal="center" vertical="center" wrapText="1"/>
      <protection/>
    </xf>
    <xf numFmtId="0" fontId="56" fillId="0" borderId="50" xfId="0" applyFont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56" fillId="0" borderId="52" xfId="0" applyFont="1" applyBorder="1" applyAlignment="1">
      <alignment horizontal="center" vertical="top"/>
    </xf>
    <xf numFmtId="0" fontId="56" fillId="0" borderId="53" xfId="0" applyFont="1" applyBorder="1" applyAlignment="1">
      <alignment horizontal="center" vertical="top"/>
    </xf>
    <xf numFmtId="0" fontId="21" fillId="0" borderId="0" xfId="367" applyFont="1" applyFill="1" applyBorder="1" applyAlignment="1">
      <alignment horizontal="center" vertical="center" wrapText="1"/>
      <protection/>
    </xf>
    <xf numFmtId="0" fontId="28" fillId="0" borderId="0" xfId="367" applyFont="1" applyFill="1" applyBorder="1" applyAlignment="1">
      <alignment horizontal="center" vertical="center" wrapText="1"/>
      <protection/>
    </xf>
    <xf numFmtId="0" fontId="31" fillId="0" borderId="54" xfId="374" applyFont="1" applyFill="1" applyBorder="1" applyAlignment="1">
      <alignment horizontal="left"/>
      <protection/>
    </xf>
    <xf numFmtId="0" fontId="0" fillId="0" borderId="54" xfId="0" applyBorder="1" applyAlignment="1">
      <alignment/>
    </xf>
    <xf numFmtId="0" fontId="29" fillId="0" borderId="0" xfId="373" applyFont="1" applyAlignment="1">
      <alignment horizontal="center" vertical="top"/>
      <protection/>
    </xf>
    <xf numFmtId="0" fontId="61" fillId="0" borderId="0" xfId="0" applyFont="1" applyAlignment="1">
      <alignment horizontal="center" vertical="top"/>
    </xf>
    <xf numFmtId="0" fontId="29" fillId="0" borderId="19" xfId="373" applyFont="1" applyFill="1" applyBorder="1" applyAlignment="1">
      <alignment horizontal="center" vertical="top" wrapText="1"/>
      <protection/>
    </xf>
    <xf numFmtId="0" fontId="30" fillId="0" borderId="19" xfId="373" applyFont="1" applyBorder="1" applyAlignment="1">
      <alignment horizontal="center" vertical="center" wrapText="1"/>
      <protection/>
    </xf>
    <xf numFmtId="0" fontId="29" fillId="0" borderId="0" xfId="373" applyFont="1" applyFill="1" applyAlignment="1">
      <alignment horizontal="center" vertical="top" wrapText="1"/>
      <protection/>
    </xf>
    <xf numFmtId="0" fontId="17" fillId="0" borderId="0" xfId="376" applyFont="1" applyFill="1" applyAlignment="1">
      <alignment horizontal="center" wrapText="1"/>
      <protection/>
    </xf>
    <xf numFmtId="0" fontId="19" fillId="0" borderId="0" xfId="376" applyFont="1" applyFill="1" applyAlignment="1">
      <alignment horizontal="center"/>
      <protection/>
    </xf>
    <xf numFmtId="0" fontId="20" fillId="0" borderId="55" xfId="376" applyFont="1" applyFill="1" applyBorder="1" applyAlignment="1">
      <alignment horizontal="center"/>
      <protection/>
    </xf>
    <xf numFmtId="0" fontId="20" fillId="0" borderId="56" xfId="376" applyFont="1" applyFill="1" applyBorder="1" applyAlignment="1">
      <alignment horizontal="center"/>
      <protection/>
    </xf>
    <xf numFmtId="0" fontId="30" fillId="0" borderId="29" xfId="373" applyFont="1" applyBorder="1" applyAlignment="1">
      <alignment horizontal="center" vertical="center" wrapText="1"/>
      <protection/>
    </xf>
    <xf numFmtId="14" fontId="21" fillId="0" borderId="29" xfId="347" applyNumberFormat="1" applyFont="1" applyBorder="1" applyAlignment="1">
      <alignment horizontal="center" vertical="center" wrapText="1"/>
      <protection/>
    </xf>
    <xf numFmtId="14" fontId="21" fillId="0" borderId="57" xfId="347" applyNumberFormat="1" applyFont="1" applyBorder="1" applyAlignment="1">
      <alignment horizontal="center" vertical="center" wrapText="1"/>
      <protection/>
    </xf>
    <xf numFmtId="0" fontId="24" fillId="0" borderId="0" xfId="376" applyFont="1" applyFill="1" applyAlignment="1">
      <alignment horizontal="center" wrapText="1"/>
      <protection/>
    </xf>
    <xf numFmtId="0" fontId="19" fillId="0" borderId="0" xfId="376" applyFont="1" applyFill="1" applyAlignment="1">
      <alignment horizontal="center" wrapText="1"/>
      <protection/>
    </xf>
    <xf numFmtId="0" fontId="20" fillId="0" borderId="58" xfId="376" applyFont="1" applyFill="1" applyBorder="1" applyAlignment="1">
      <alignment horizontal="center"/>
      <protection/>
    </xf>
    <xf numFmtId="0" fontId="20" fillId="0" borderId="21" xfId="376" applyFont="1" applyFill="1" applyBorder="1" applyAlignment="1">
      <alignment horizontal="center"/>
      <protection/>
    </xf>
    <xf numFmtId="0" fontId="17" fillId="0" borderId="29" xfId="376" applyFont="1" applyFill="1" applyBorder="1" applyAlignment="1">
      <alignment horizontal="center" vertical="center" wrapText="1"/>
      <protection/>
    </xf>
    <xf numFmtId="0" fontId="17" fillId="0" borderId="57" xfId="376" applyFont="1" applyFill="1" applyBorder="1" applyAlignment="1">
      <alignment horizontal="center" vertical="center" wrapText="1"/>
      <protection/>
    </xf>
    <xf numFmtId="0" fontId="8" fillId="0" borderId="59" xfId="370" applyFont="1" applyFill="1" applyBorder="1" applyAlignment="1">
      <alignment horizontal="left" vertical="center" wrapText="1"/>
      <protection/>
    </xf>
    <xf numFmtId="0" fontId="79" fillId="0" borderId="60" xfId="370" applyFont="1" applyFill="1" applyBorder="1" applyAlignment="1">
      <alignment horizontal="center" vertical="center" wrapText="1"/>
      <protection/>
    </xf>
    <xf numFmtId="0" fontId="79" fillId="0" borderId="30" xfId="370" applyFont="1" applyFill="1" applyBorder="1" applyAlignment="1">
      <alignment horizontal="center" vertical="center" wrapText="1"/>
      <protection/>
    </xf>
    <xf numFmtId="0" fontId="62" fillId="0" borderId="0" xfId="370" applyFont="1" applyAlignment="1">
      <alignment horizontal="center"/>
      <protection/>
    </xf>
    <xf numFmtId="0" fontId="62" fillId="0" borderId="30" xfId="369" applyFont="1" applyFill="1" applyBorder="1" applyAlignment="1">
      <alignment horizontal="center" vertical="top" wrapText="1"/>
      <protection/>
    </xf>
    <xf numFmtId="1" fontId="11" fillId="0" borderId="34" xfId="371" applyNumberFormat="1" applyFont="1" applyFill="1" applyBorder="1" applyAlignment="1" applyProtection="1">
      <alignment horizontal="center" vertical="center" wrapText="1"/>
      <protection/>
    </xf>
    <xf numFmtId="1" fontId="11" fillId="0" borderId="32" xfId="371" applyNumberFormat="1" applyFont="1" applyFill="1" applyBorder="1" applyAlignment="1" applyProtection="1">
      <alignment horizontal="center" vertical="center" wrapText="1"/>
      <protection/>
    </xf>
    <xf numFmtId="1" fontId="12" fillId="0" borderId="34" xfId="371" applyNumberFormat="1" applyFont="1" applyFill="1" applyBorder="1" applyAlignment="1" applyProtection="1">
      <alignment horizontal="center" vertical="center" wrapText="1"/>
      <protection/>
    </xf>
    <xf numFmtId="1" fontId="12" fillId="0" borderId="32" xfId="371" applyNumberFormat="1" applyFont="1" applyFill="1" applyBorder="1" applyAlignment="1" applyProtection="1">
      <alignment horizontal="center" vertical="center" wrapText="1"/>
      <protection/>
    </xf>
    <xf numFmtId="1" fontId="57" fillId="0" borderId="0" xfId="371" applyNumberFormat="1" applyFont="1" applyFill="1" applyAlignment="1" applyProtection="1">
      <alignment horizontal="center"/>
      <protection locked="0"/>
    </xf>
    <xf numFmtId="1" fontId="57" fillId="0" borderId="0" xfId="371" applyNumberFormat="1" applyFont="1" applyFill="1" applyBorder="1" applyAlignment="1" applyProtection="1">
      <alignment horizontal="center"/>
      <protection locked="0"/>
    </xf>
    <xf numFmtId="1" fontId="11" fillId="0" borderId="19" xfId="371" applyNumberFormat="1" applyFont="1" applyFill="1" applyBorder="1" applyAlignment="1" applyProtection="1">
      <alignment horizontal="center" vertical="center" wrapText="1"/>
      <protection/>
    </xf>
    <xf numFmtId="1" fontId="2" fillId="0" borderId="34" xfId="371" applyNumberFormat="1" applyFont="1" applyFill="1" applyBorder="1" applyAlignment="1" applyProtection="1">
      <alignment horizontal="center"/>
      <protection/>
    </xf>
    <xf numFmtId="1" fontId="2" fillId="0" borderId="32" xfId="371" applyNumberFormat="1" applyFont="1" applyFill="1" applyBorder="1" applyAlignment="1" applyProtection="1">
      <alignment horizontal="center"/>
      <protection/>
    </xf>
    <xf numFmtId="1" fontId="57" fillId="0" borderId="30" xfId="371" applyNumberFormat="1" applyFont="1" applyFill="1" applyBorder="1" applyAlignment="1" applyProtection="1">
      <alignment horizontal="center"/>
      <protection locked="0"/>
    </xf>
    <xf numFmtId="1" fontId="11" fillId="0" borderId="34" xfId="371" applyNumberFormat="1" applyFont="1" applyFill="1" applyBorder="1" applyAlignment="1" applyProtection="1">
      <alignment horizontal="center" vertical="center" wrapText="1"/>
      <protection locked="0"/>
    </xf>
    <xf numFmtId="1" fontId="11" fillId="0" borderId="32" xfId="371" applyNumberFormat="1" applyFont="1" applyFill="1" applyBorder="1" applyAlignment="1" applyProtection="1">
      <alignment horizontal="center" vertical="center" wrapText="1"/>
      <protection locked="0"/>
    </xf>
  </cellXfs>
  <cellStyles count="398">
    <cellStyle name="Normal" xfId="0"/>
    <cellStyle name="20% - Accent1" xfId="15"/>
    <cellStyle name="20% - Accent1 2" xfId="16"/>
    <cellStyle name="20% - Accent1 3" xfId="17"/>
    <cellStyle name="20% - Accent1 4" xfId="18"/>
    <cellStyle name="20% - Accent1_Послуги січень-квітень 2016" xfId="19"/>
    <cellStyle name="20% - Accent2" xfId="20"/>
    <cellStyle name="20% - Accent2 2" xfId="21"/>
    <cellStyle name="20% - Accent2 3" xfId="22"/>
    <cellStyle name="20% - Accent2 4" xfId="23"/>
    <cellStyle name="20% - Accent2_Послуги січень-квітень 2016" xfId="24"/>
    <cellStyle name="20% - Accent3" xfId="25"/>
    <cellStyle name="20% - Accent3 2" xfId="26"/>
    <cellStyle name="20% - Accent3 3" xfId="27"/>
    <cellStyle name="20% - Accent3 4" xfId="28"/>
    <cellStyle name="20% - Accent3_Послуги січень-квітень 2016" xfId="29"/>
    <cellStyle name="20% - Accent4" xfId="30"/>
    <cellStyle name="20% - Accent4 2" xfId="31"/>
    <cellStyle name="20% - Accent4 3" xfId="32"/>
    <cellStyle name="20% - Accent4 4" xfId="33"/>
    <cellStyle name="20% - Accent4_Послуги січень-квітень 2016" xfId="34"/>
    <cellStyle name="20% - Accent5" xfId="35"/>
    <cellStyle name="20% - Accent5 2" xfId="36"/>
    <cellStyle name="20% - Accent5 3" xfId="37"/>
    <cellStyle name="20% - Accent5 4" xfId="38"/>
    <cellStyle name="20% - Accent5_Послуги січень-квітень 2016" xfId="39"/>
    <cellStyle name="20% - Accent6" xfId="40"/>
    <cellStyle name="20% - Accent6 2" xfId="41"/>
    <cellStyle name="20% - Accent6 3" xfId="42"/>
    <cellStyle name="20% - Accent6 4" xfId="43"/>
    <cellStyle name="20% - Accent6_Послуги січень-квітень 2016" xfId="44"/>
    <cellStyle name="20% - Акцент1" xfId="45"/>
    <cellStyle name="20% — акцент1" xfId="46"/>
    <cellStyle name="20% - Акцент1 2" xfId="47"/>
    <cellStyle name="20% - Акцент1 3" xfId="48"/>
    <cellStyle name="20% - Акцент1 4" xfId="49"/>
    <cellStyle name="20% - Акцент1_dodatky" xfId="50"/>
    <cellStyle name="20% - Акцент2" xfId="51"/>
    <cellStyle name="20% — акцент2" xfId="52"/>
    <cellStyle name="20% - Акцент2 2" xfId="53"/>
    <cellStyle name="20% - Акцент2 3" xfId="54"/>
    <cellStyle name="20% - Акцент2 4" xfId="55"/>
    <cellStyle name="20% - Акцент2_dodatky" xfId="56"/>
    <cellStyle name="20% - Акцент3" xfId="57"/>
    <cellStyle name="20% — акцент3" xfId="58"/>
    <cellStyle name="20% - Акцент3 2" xfId="59"/>
    <cellStyle name="20% - Акцент3 3" xfId="60"/>
    <cellStyle name="20% - Акцент3 4" xfId="61"/>
    <cellStyle name="20% - Акцент3_dodatky" xfId="62"/>
    <cellStyle name="20% - Акцент4" xfId="63"/>
    <cellStyle name="20% — акцент4" xfId="64"/>
    <cellStyle name="20% - Акцент4 2" xfId="65"/>
    <cellStyle name="20% - Акцент4 3" xfId="66"/>
    <cellStyle name="20% - Акцент4 4" xfId="67"/>
    <cellStyle name="20% - Акцент4_dodatky" xfId="68"/>
    <cellStyle name="20% - Акцент5" xfId="69"/>
    <cellStyle name="20% — акцент5" xfId="70"/>
    <cellStyle name="20% - Акцент5 2" xfId="71"/>
    <cellStyle name="20% - Акцент5 3" xfId="72"/>
    <cellStyle name="20% - Акцент5 4" xfId="73"/>
    <cellStyle name="20% - Акцент5_dodatky" xfId="74"/>
    <cellStyle name="20% - Акцент6" xfId="75"/>
    <cellStyle name="20% — акцент6" xfId="76"/>
    <cellStyle name="20% - Акцент6 2" xfId="77"/>
    <cellStyle name="20% - Акцент6 3" xfId="78"/>
    <cellStyle name="20% - Акцент6 4" xfId="79"/>
    <cellStyle name="20% - Акцент6_dodatky" xfId="80"/>
    <cellStyle name="20% – Акцентування1" xfId="81"/>
    <cellStyle name="20% – Акцентування1 2" xfId="82"/>
    <cellStyle name="20% – Акцентування1 3" xfId="83"/>
    <cellStyle name="20% – Акцентування1 4" xfId="84"/>
    <cellStyle name="20% – Акцентування1_Послуги січень-квітень 2016" xfId="85"/>
    <cellStyle name="20% – Акцентування2" xfId="86"/>
    <cellStyle name="20% – Акцентування2 2" xfId="87"/>
    <cellStyle name="20% – Акцентування2 3" xfId="88"/>
    <cellStyle name="20% – Акцентування2 4" xfId="89"/>
    <cellStyle name="20% – Акцентування2_Послуги січень-квітень 2016" xfId="90"/>
    <cellStyle name="20% – Акцентування3" xfId="91"/>
    <cellStyle name="20% – Акцентування3 2" xfId="92"/>
    <cellStyle name="20% – Акцентування3 3" xfId="93"/>
    <cellStyle name="20% – Акцентування3 4" xfId="94"/>
    <cellStyle name="20% – Акцентування3_Послуги січень-квітень 2016" xfId="95"/>
    <cellStyle name="20% – Акцентування4" xfId="96"/>
    <cellStyle name="20% – Акцентування4 2" xfId="97"/>
    <cellStyle name="20% – Акцентування4 3" xfId="98"/>
    <cellStyle name="20% – Акцентування4 4" xfId="99"/>
    <cellStyle name="20% – Акцентування4_Послуги січень-квітень 2016" xfId="100"/>
    <cellStyle name="20% – Акцентування5" xfId="101"/>
    <cellStyle name="20% – Акцентування5 2" xfId="102"/>
    <cellStyle name="20% – Акцентування5 3" xfId="103"/>
    <cellStyle name="20% – Акцентування5 4" xfId="104"/>
    <cellStyle name="20% – Акцентування5_Послуги січень-квітень 2016" xfId="105"/>
    <cellStyle name="20% – Акцентування6" xfId="106"/>
    <cellStyle name="20% – Акцентування6 2" xfId="107"/>
    <cellStyle name="20% – Акцентування6 3" xfId="108"/>
    <cellStyle name="20% – Акцентування6 4" xfId="109"/>
    <cellStyle name="20% – Акцентування6_Послуги січень-квітень 2016" xfId="110"/>
    <cellStyle name="40% - Accent1" xfId="111"/>
    <cellStyle name="40% - Accent1 2" xfId="112"/>
    <cellStyle name="40% - Accent1 3" xfId="113"/>
    <cellStyle name="40% - Accent1 4" xfId="114"/>
    <cellStyle name="40% - Accent1_Послуги січень-квітень 2016" xfId="115"/>
    <cellStyle name="40% - Accent2" xfId="116"/>
    <cellStyle name="40% - Accent2 2" xfId="117"/>
    <cellStyle name="40% - Accent2 3" xfId="118"/>
    <cellStyle name="40% - Accent2 4" xfId="119"/>
    <cellStyle name="40% - Accent2_Послуги січень-квітень 2016" xfId="120"/>
    <cellStyle name="40% - Accent3" xfId="121"/>
    <cellStyle name="40% - Accent3 2" xfId="122"/>
    <cellStyle name="40% - Accent3 3" xfId="123"/>
    <cellStyle name="40% - Accent3 4" xfId="124"/>
    <cellStyle name="40% - Accent3_Послуги січень-квітень 2016" xfId="125"/>
    <cellStyle name="40% - Accent4" xfId="126"/>
    <cellStyle name="40% - Accent4 2" xfId="127"/>
    <cellStyle name="40% - Accent4 3" xfId="128"/>
    <cellStyle name="40% - Accent4 4" xfId="129"/>
    <cellStyle name="40% - Accent4_Послуги січень-квітень 2016" xfId="130"/>
    <cellStyle name="40% - Accent5" xfId="131"/>
    <cellStyle name="40% - Accent5 2" xfId="132"/>
    <cellStyle name="40% - Accent5 3" xfId="133"/>
    <cellStyle name="40% - Accent5 4" xfId="134"/>
    <cellStyle name="40% - Accent5_Послуги січень-квітень 2016" xfId="135"/>
    <cellStyle name="40% - Accent6" xfId="136"/>
    <cellStyle name="40% - Accent6 2" xfId="137"/>
    <cellStyle name="40% - Accent6 3" xfId="138"/>
    <cellStyle name="40% - Accent6 4" xfId="139"/>
    <cellStyle name="40% - Accent6_Послуги січень-квітень 2016" xfId="140"/>
    <cellStyle name="40% - Акцент1" xfId="141"/>
    <cellStyle name="40% — акцент1" xfId="142"/>
    <cellStyle name="40% - Акцент1 2" xfId="143"/>
    <cellStyle name="40% - Акцент1 3" xfId="144"/>
    <cellStyle name="40% - Акцент1 4" xfId="145"/>
    <cellStyle name="40% - Акцент2" xfId="146"/>
    <cellStyle name="40% — акцент2" xfId="147"/>
    <cellStyle name="40% - Акцент2 2" xfId="148"/>
    <cellStyle name="40% - Акцент2 3" xfId="149"/>
    <cellStyle name="40% - Акцент2 4" xfId="150"/>
    <cellStyle name="40% - Акцент2_dodatky" xfId="151"/>
    <cellStyle name="40% - Акцент3" xfId="152"/>
    <cellStyle name="40% — акцент3" xfId="153"/>
    <cellStyle name="40% - Акцент3 2" xfId="154"/>
    <cellStyle name="40% - Акцент3 3" xfId="155"/>
    <cellStyle name="40% - Акцент3 4" xfId="156"/>
    <cellStyle name="40% - Акцент3_dodatky" xfId="157"/>
    <cellStyle name="40% - Акцент4" xfId="158"/>
    <cellStyle name="40% — акцент4" xfId="159"/>
    <cellStyle name="40% - Акцент4 2" xfId="160"/>
    <cellStyle name="40% - Акцент4 3" xfId="161"/>
    <cellStyle name="40% - Акцент4 4" xfId="162"/>
    <cellStyle name="40% - Акцент4_dodatky" xfId="163"/>
    <cellStyle name="40% - Акцент5" xfId="164"/>
    <cellStyle name="40% — акцент5" xfId="165"/>
    <cellStyle name="40% - Акцент5 2" xfId="166"/>
    <cellStyle name="40% - Акцент5 3" xfId="167"/>
    <cellStyle name="40% - Акцент5 4" xfId="168"/>
    <cellStyle name="40% - Акцент6" xfId="169"/>
    <cellStyle name="40% — акцент6" xfId="170"/>
    <cellStyle name="40% - Акцент6 2" xfId="171"/>
    <cellStyle name="40% - Акцент6 3" xfId="172"/>
    <cellStyle name="40% - Акцент6 4" xfId="173"/>
    <cellStyle name="40% - Акцент6_dodatky" xfId="174"/>
    <cellStyle name="40% – Акцентування1" xfId="175"/>
    <cellStyle name="40% – Акцентування1 2" xfId="176"/>
    <cellStyle name="40% – Акцентування1 3" xfId="177"/>
    <cellStyle name="40% – Акцентування1 4" xfId="178"/>
    <cellStyle name="40% – Акцентування1_Послуги січень-квітень 2016" xfId="179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ослуги січень-квітень 2016" xfId="184"/>
    <cellStyle name="40% – Акцентування3" xfId="185"/>
    <cellStyle name="40% – Акцентування3 2" xfId="186"/>
    <cellStyle name="40% – Акцентування3 3" xfId="187"/>
    <cellStyle name="40% – Акцентування3 4" xfId="188"/>
    <cellStyle name="40% – Акцентування3_Послуги січень-квітень 2016" xfId="189"/>
    <cellStyle name="40% – Акцентування4" xfId="190"/>
    <cellStyle name="40% – Акцентування4 2" xfId="191"/>
    <cellStyle name="40% – Акцентування4 3" xfId="192"/>
    <cellStyle name="40% – Акцентування4 4" xfId="193"/>
    <cellStyle name="40% – Акцентування4_Послуги січень-квітень 2016" xfId="194"/>
    <cellStyle name="40% – Акцентування5" xfId="195"/>
    <cellStyle name="40% – Акцентування5 2" xfId="196"/>
    <cellStyle name="40% – Акцентування5 3" xfId="197"/>
    <cellStyle name="40% – Акцентування5 4" xfId="198"/>
    <cellStyle name="40% – Акцентування5_Послуги січень-квітень 2016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40% – Акцентування6_Послуги січень-квітень 2016" xfId="204"/>
    <cellStyle name="60% - Accent1" xfId="205"/>
    <cellStyle name="60% - Accent1 2" xfId="206"/>
    <cellStyle name="60% - Accent2" xfId="207"/>
    <cellStyle name="60% - Accent2 2" xfId="208"/>
    <cellStyle name="60% - Accent3" xfId="209"/>
    <cellStyle name="60% - Accent3 2" xfId="210"/>
    <cellStyle name="60% - Accent4" xfId="211"/>
    <cellStyle name="60% - Accent4 2" xfId="212"/>
    <cellStyle name="60% - Accent5" xfId="213"/>
    <cellStyle name="60% - Accent5 2" xfId="214"/>
    <cellStyle name="60% - Accent6" xfId="215"/>
    <cellStyle name="60% - Accent6 2" xfId="216"/>
    <cellStyle name="60% - Акцент1" xfId="217"/>
    <cellStyle name="60% — акцент1" xfId="218"/>
    <cellStyle name="60% - Акцент1 2" xfId="219"/>
    <cellStyle name="60% - Акцент1 3" xfId="220"/>
    <cellStyle name="60% - Акцент1_dodatky" xfId="221"/>
    <cellStyle name="60% - Акцент2" xfId="222"/>
    <cellStyle name="60% — акцент2" xfId="223"/>
    <cellStyle name="60% - Акцент2 2" xfId="224"/>
    <cellStyle name="60% - Акцент2 3" xfId="225"/>
    <cellStyle name="60% - Акцент2_dodatky" xfId="226"/>
    <cellStyle name="60% - Акцент3" xfId="227"/>
    <cellStyle name="60% — акцент3" xfId="228"/>
    <cellStyle name="60% - Акцент3 2" xfId="229"/>
    <cellStyle name="60% - Акцент3 3" xfId="230"/>
    <cellStyle name="60% - Акцент3_dodatky" xfId="231"/>
    <cellStyle name="60% - Акцент4" xfId="232"/>
    <cellStyle name="60% — акцент4" xfId="233"/>
    <cellStyle name="60% - Акцент4 2" xfId="234"/>
    <cellStyle name="60% - Акцент4 3" xfId="235"/>
    <cellStyle name="60% - Акцент4_dodatky" xfId="236"/>
    <cellStyle name="60% - Акцент5" xfId="237"/>
    <cellStyle name="60% — акцент5" xfId="238"/>
    <cellStyle name="60% - Акцент5 2" xfId="239"/>
    <cellStyle name="60% - Акцент5 3" xfId="240"/>
    <cellStyle name="60% - Акцент6" xfId="241"/>
    <cellStyle name="60% — акцент6" xfId="242"/>
    <cellStyle name="60% - Акцент6 2" xfId="243"/>
    <cellStyle name="60% - Акцент6 3" xfId="244"/>
    <cellStyle name="60% - Акцент6_dodatky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2" xfId="260"/>
    <cellStyle name="Accent2 2" xfId="261"/>
    <cellStyle name="Accent3" xfId="262"/>
    <cellStyle name="Accent3 2" xfId="263"/>
    <cellStyle name="Accent4" xfId="264"/>
    <cellStyle name="Accent4 2" xfId="265"/>
    <cellStyle name="Accent5" xfId="266"/>
    <cellStyle name="Accent5 2" xfId="267"/>
    <cellStyle name="Accent6" xfId="268"/>
    <cellStyle name="Accent6 2" xfId="269"/>
    <cellStyle name="Bad" xfId="270"/>
    <cellStyle name="Bad 2" xfId="271"/>
    <cellStyle name="Calculation" xfId="272"/>
    <cellStyle name="Calculation 2" xfId="273"/>
    <cellStyle name="Check Cell" xfId="274"/>
    <cellStyle name="Check Cell 2" xfId="275"/>
    <cellStyle name="Explanatory Text" xfId="276"/>
    <cellStyle name="Good" xfId="277"/>
    <cellStyle name="Good 2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Linked Cell" xfId="285"/>
    <cellStyle name="Neutral" xfId="286"/>
    <cellStyle name="Neutral 2" xfId="287"/>
    <cellStyle name="Note" xfId="288"/>
    <cellStyle name="Note 2" xfId="289"/>
    <cellStyle name="Note 3" xfId="290"/>
    <cellStyle name="Note 4" xfId="291"/>
    <cellStyle name="Note_СВОД_12" xfId="292"/>
    <cellStyle name="Output" xfId="293"/>
    <cellStyle name="Output 2" xfId="294"/>
    <cellStyle name="Title" xfId="295"/>
    <cellStyle name="Total" xfId="296"/>
    <cellStyle name="Warning Text" xfId="297"/>
    <cellStyle name="Акцент1" xfId="298"/>
    <cellStyle name="Акцент1 2" xfId="299"/>
    <cellStyle name="Акцент1 3" xfId="300"/>
    <cellStyle name="Акцент2" xfId="301"/>
    <cellStyle name="Акцент2 2" xfId="302"/>
    <cellStyle name="Акцент2 3" xfId="303"/>
    <cellStyle name="Акцент3" xfId="304"/>
    <cellStyle name="Акцент3 2" xfId="305"/>
    <cellStyle name="Акцент3 3" xfId="306"/>
    <cellStyle name="Акцент4" xfId="307"/>
    <cellStyle name="Акцент4 2" xfId="308"/>
    <cellStyle name="Акцент4 3" xfId="309"/>
    <cellStyle name="Акцент5" xfId="310"/>
    <cellStyle name="Акцент5 2" xfId="311"/>
    <cellStyle name="Акцент5 3" xfId="312"/>
    <cellStyle name="Акцент6" xfId="313"/>
    <cellStyle name="Акцент6 2" xfId="314"/>
    <cellStyle name="Акцент6 3" xfId="315"/>
    <cellStyle name="Акцентування1" xfId="316"/>
    <cellStyle name="Акцентування1 2" xfId="317"/>
    <cellStyle name="Акцентування2" xfId="318"/>
    <cellStyle name="Акцентування2 2" xfId="319"/>
    <cellStyle name="Акцентування3" xfId="320"/>
    <cellStyle name="Акцентування3 2" xfId="321"/>
    <cellStyle name="Акцентування4" xfId="322"/>
    <cellStyle name="Акцентування4 2" xfId="323"/>
    <cellStyle name="Акцентування5" xfId="324"/>
    <cellStyle name="Акцентування5 2" xfId="325"/>
    <cellStyle name="Акцентування6" xfId="326"/>
    <cellStyle name="Акцентування6 2" xfId="327"/>
    <cellStyle name="Ввід" xfId="328"/>
    <cellStyle name="Ввід 2" xfId="329"/>
    <cellStyle name="Ввод " xfId="330"/>
    <cellStyle name="Ввод  2" xfId="331"/>
    <cellStyle name="Вывод" xfId="332"/>
    <cellStyle name="Вывод 2" xfId="333"/>
    <cellStyle name="Вывод 3" xfId="334"/>
    <cellStyle name="Вычисление" xfId="335"/>
    <cellStyle name="Вычисление 2" xfId="336"/>
    <cellStyle name="Вычисление 3" xfId="337"/>
    <cellStyle name="Currency" xfId="338"/>
    <cellStyle name="Currency [0]" xfId="339"/>
    <cellStyle name="Добре" xfId="340"/>
    <cellStyle name="Добре 2" xfId="341"/>
    <cellStyle name="Заголовок 1" xfId="342"/>
    <cellStyle name="Заголовок 2" xfId="343"/>
    <cellStyle name="Заголовок 3" xfId="344"/>
    <cellStyle name="Заголовок 4" xfId="345"/>
    <cellStyle name="Звичайний 2" xfId="346"/>
    <cellStyle name="Звичайний 2 3" xfId="347"/>
    <cellStyle name="Звичайний 3 2 3" xfId="348"/>
    <cellStyle name="Зв'язана клітинка" xfId="349"/>
    <cellStyle name="Итог" xfId="350"/>
    <cellStyle name="Итог 2" xfId="351"/>
    <cellStyle name="Контрольна клітинка" xfId="352"/>
    <cellStyle name="Контрольна клітинка 2" xfId="353"/>
    <cellStyle name="Контрольная ячейка" xfId="354"/>
    <cellStyle name="Контрольная ячейка 2" xfId="355"/>
    <cellStyle name="Назва" xfId="356"/>
    <cellStyle name="Название" xfId="357"/>
    <cellStyle name="Нейтральный" xfId="358"/>
    <cellStyle name="Нейтральный 2" xfId="359"/>
    <cellStyle name="Нейтральный 3" xfId="360"/>
    <cellStyle name="Обчислення" xfId="361"/>
    <cellStyle name="Обчислення 2" xfId="362"/>
    <cellStyle name="Обычный 2" xfId="363"/>
    <cellStyle name="Обычный 2 2" xfId="364"/>
    <cellStyle name="Обычный 2_Послуги січень-грудень 2017" xfId="365"/>
    <cellStyle name="Обычный 3" xfId="366"/>
    <cellStyle name="Обычный 4" xfId="367"/>
    <cellStyle name="Обычный 5 2" xfId="368"/>
    <cellStyle name="Обычный 5 3" xfId="369"/>
    <cellStyle name="Обычный 6 3" xfId="370"/>
    <cellStyle name="Обычный_06" xfId="371"/>
    <cellStyle name="Обычный_09_Професійний склад" xfId="372"/>
    <cellStyle name="Обычный_27.08.2013" xfId="373"/>
    <cellStyle name="Обычный_TБЛ-12~1" xfId="374"/>
    <cellStyle name="Обычный_Иванова_1.03.05 2" xfId="375"/>
    <cellStyle name="Обычный_Форма7Н" xfId="376"/>
    <cellStyle name="Підсумок" xfId="377"/>
    <cellStyle name="Плохой" xfId="378"/>
    <cellStyle name="Плохой 2" xfId="379"/>
    <cellStyle name="Плохой 3" xfId="380"/>
    <cellStyle name="Поганий" xfId="381"/>
    <cellStyle name="Поганий 2" xfId="382"/>
    <cellStyle name="Пояснение" xfId="383"/>
    <cellStyle name="Пояснение 2" xfId="384"/>
    <cellStyle name="Примечание" xfId="385"/>
    <cellStyle name="Примечание 2" xfId="386"/>
    <cellStyle name="Примечание 3" xfId="387"/>
    <cellStyle name="Примечание 4" xfId="388"/>
    <cellStyle name="Примітка" xfId="389"/>
    <cellStyle name="Примітка 2" xfId="390"/>
    <cellStyle name="Примітка 3" xfId="391"/>
    <cellStyle name="Примітка 4" xfId="392"/>
    <cellStyle name="Примітка_СВОД_12" xfId="393"/>
    <cellStyle name="Percent" xfId="394"/>
    <cellStyle name="Результат" xfId="395"/>
    <cellStyle name="Результат 1" xfId="396"/>
    <cellStyle name="Связанная ячейка" xfId="397"/>
    <cellStyle name="Середній" xfId="398"/>
    <cellStyle name="Середній 2" xfId="399"/>
    <cellStyle name="Стиль 1" xfId="400"/>
    <cellStyle name="Стиль 1 2" xfId="401"/>
    <cellStyle name="Текст попередження" xfId="402"/>
    <cellStyle name="Текст пояснення" xfId="403"/>
    <cellStyle name="Текст предупреждения" xfId="404"/>
    <cellStyle name="Тысячи [0]_Анализ" xfId="405"/>
    <cellStyle name="Тысячи_Анализ" xfId="406"/>
    <cellStyle name="Comma" xfId="407"/>
    <cellStyle name="Comma [0]" xfId="408"/>
    <cellStyle name="ФинᎰнсовый_Лист1 (3)_1" xfId="409"/>
    <cellStyle name="Хороший" xfId="410"/>
    <cellStyle name="Хороший 2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view="pageBreakPreview" zoomScale="75" zoomScaleSheetLayoutView="75" zoomScalePageLayoutView="0" workbookViewId="0" topLeftCell="A1">
      <selection activeCell="B17" sqref="B17"/>
    </sheetView>
  </sheetViews>
  <sheetFormatPr defaultColWidth="9.140625" defaultRowHeight="15"/>
  <cols>
    <col min="1" max="1" width="51.8515625" style="145" customWidth="1"/>
    <col min="2" max="2" width="52.8515625" style="145" customWidth="1"/>
    <col min="3" max="16384" width="9.140625" style="145" customWidth="1"/>
  </cols>
  <sheetData>
    <row r="1" ht="24.75" customHeight="1">
      <c r="B1" s="183" t="s">
        <v>43</v>
      </c>
    </row>
    <row r="2" spans="1:2" ht="26.25" customHeight="1">
      <c r="A2" s="215" t="s">
        <v>107</v>
      </c>
      <c r="B2" s="215"/>
    </row>
    <row r="3" spans="1:11" ht="47.25" customHeight="1">
      <c r="A3" s="216" t="s">
        <v>92</v>
      </c>
      <c r="B3" s="216"/>
      <c r="C3" s="146"/>
      <c r="D3" s="146"/>
      <c r="E3" s="146"/>
      <c r="F3" s="146"/>
      <c r="G3" s="146"/>
      <c r="H3" s="146"/>
      <c r="I3" s="146"/>
      <c r="J3" s="146"/>
      <c r="K3" s="146"/>
    </row>
    <row r="4" ht="24" customHeight="1"/>
    <row r="5" spans="1:2" ht="30.75" customHeight="1">
      <c r="A5" s="217" t="s">
        <v>90</v>
      </c>
      <c r="B5" s="147" t="s">
        <v>108</v>
      </c>
    </row>
    <row r="6" spans="1:2" ht="30.75" customHeight="1">
      <c r="A6" s="218"/>
      <c r="B6" s="148" t="s">
        <v>109</v>
      </c>
    </row>
    <row r="7" spans="1:2" ht="30.75" customHeight="1">
      <c r="A7" s="219"/>
      <c r="B7" s="149" t="s">
        <v>110</v>
      </c>
    </row>
    <row r="8" spans="1:2" ht="30.75" customHeight="1">
      <c r="A8" s="212" t="s">
        <v>88</v>
      </c>
      <c r="B8" s="147" t="s">
        <v>111</v>
      </c>
    </row>
    <row r="9" spans="1:2" ht="30.75" customHeight="1">
      <c r="A9" s="213"/>
      <c r="B9" s="148" t="s">
        <v>112</v>
      </c>
    </row>
    <row r="10" spans="1:2" ht="30.75" customHeight="1" thickBot="1">
      <c r="A10" s="220"/>
      <c r="B10" s="150" t="s">
        <v>113</v>
      </c>
    </row>
    <row r="11" spans="1:2" ht="30.75" customHeight="1" thickTop="1">
      <c r="A11" s="218" t="s">
        <v>91</v>
      </c>
      <c r="B11" s="151" t="s">
        <v>114</v>
      </c>
    </row>
    <row r="12" spans="1:2" ht="30.75" customHeight="1">
      <c r="A12" s="218"/>
      <c r="B12" s="148" t="s">
        <v>115</v>
      </c>
    </row>
    <row r="13" spans="1:2" ht="30.75" customHeight="1">
      <c r="A13" s="219"/>
      <c r="B13" s="149" t="s">
        <v>116</v>
      </c>
    </row>
    <row r="14" spans="1:2" ht="30.75" customHeight="1">
      <c r="A14" s="212" t="s">
        <v>89</v>
      </c>
      <c r="B14" s="147" t="s">
        <v>117</v>
      </c>
    </row>
    <row r="15" spans="1:2" ht="30.75" customHeight="1">
      <c r="A15" s="213"/>
      <c r="B15" s="148" t="s">
        <v>118</v>
      </c>
    </row>
    <row r="16" spans="1:2" ht="30.75" customHeight="1">
      <c r="A16" s="214"/>
      <c r="B16" s="149" t="s">
        <v>119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3"/>
  <sheetViews>
    <sheetView view="pageBreakPreview" zoomScale="75" zoomScaleSheetLayoutView="75" zoomScalePageLayoutView="0" workbookViewId="0" topLeftCell="A1">
      <selection activeCell="J11" sqref="J11"/>
    </sheetView>
  </sheetViews>
  <sheetFormatPr defaultColWidth="10.28125" defaultRowHeight="15"/>
  <cols>
    <col min="1" max="1" width="33.421875" style="152" customWidth="1"/>
    <col min="2" max="2" width="10.7109375" style="162" customWidth="1"/>
    <col min="3" max="3" width="11.421875" style="162" customWidth="1"/>
    <col min="4" max="4" width="12.421875" style="152" customWidth="1"/>
    <col min="5" max="5" width="11.28125" style="152" customWidth="1"/>
    <col min="6" max="6" width="12.7109375" style="152" customWidth="1"/>
    <col min="7" max="7" width="12.00390625" style="152" customWidth="1"/>
    <col min="8" max="8" width="8.57421875" style="152" customWidth="1"/>
    <col min="9" max="11" width="9.140625" style="152" customWidth="1"/>
    <col min="12" max="245" width="7.8515625" style="152" customWidth="1"/>
    <col min="246" max="246" width="39.28125" style="152" customWidth="1"/>
    <col min="247" max="16384" width="10.28125" style="152" customWidth="1"/>
  </cols>
  <sheetData>
    <row r="1" ht="24.75" customHeight="1">
      <c r="H1" s="184" t="s">
        <v>43</v>
      </c>
    </row>
    <row r="2" spans="1:11" ht="49.5" customHeight="1">
      <c r="A2" s="221" t="s">
        <v>120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53" customFormat="1" ht="27" customHeight="1">
      <c r="A3" s="222" t="s">
        <v>87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s="154" customFormat="1" ht="39" customHeight="1">
      <c r="A4" s="228"/>
      <c r="B4" s="223" t="s">
        <v>93</v>
      </c>
      <c r="C4" s="224"/>
      <c r="D4" s="225" t="s">
        <v>94</v>
      </c>
      <c r="E4" s="226"/>
      <c r="F4" s="225" t="s">
        <v>95</v>
      </c>
      <c r="G4" s="226"/>
      <c r="H4" s="225" t="s">
        <v>96</v>
      </c>
      <c r="I4" s="226"/>
      <c r="J4" s="225" t="s">
        <v>97</v>
      </c>
      <c r="K4" s="227"/>
    </row>
    <row r="5" spans="1:11" s="154" customFormat="1" ht="40.5" customHeight="1">
      <c r="A5" s="229"/>
      <c r="B5" s="155" t="s">
        <v>98</v>
      </c>
      <c r="C5" s="190" t="s">
        <v>99</v>
      </c>
      <c r="D5" s="175" t="s">
        <v>98</v>
      </c>
      <c r="E5" s="190" t="s">
        <v>99</v>
      </c>
      <c r="F5" s="175" t="s">
        <v>98</v>
      </c>
      <c r="G5" s="190" t="s">
        <v>99</v>
      </c>
      <c r="H5" s="175" t="s">
        <v>98</v>
      </c>
      <c r="I5" s="190" t="s">
        <v>99</v>
      </c>
      <c r="J5" s="175" t="s">
        <v>98</v>
      </c>
      <c r="K5" s="195" t="s">
        <v>99</v>
      </c>
    </row>
    <row r="6" spans="1:11" s="154" customFormat="1" ht="63" customHeight="1">
      <c r="A6" s="156" t="s">
        <v>100</v>
      </c>
      <c r="B6" s="171">
        <v>18106.2</v>
      </c>
      <c r="C6" s="191">
        <v>18240.5</v>
      </c>
      <c r="D6" s="176">
        <v>12437.1</v>
      </c>
      <c r="E6" s="191">
        <v>12522.8</v>
      </c>
      <c r="F6" s="176">
        <v>5669.1</v>
      </c>
      <c r="G6" s="191">
        <v>5717.4</v>
      </c>
      <c r="H6" s="176">
        <v>8593.7</v>
      </c>
      <c r="I6" s="191">
        <v>8642.8</v>
      </c>
      <c r="J6" s="176">
        <v>9512.5</v>
      </c>
      <c r="K6" s="196">
        <v>9597.4</v>
      </c>
    </row>
    <row r="7" spans="1:18" s="154" customFormat="1" ht="48.75" customHeight="1">
      <c r="A7" s="157" t="s">
        <v>101</v>
      </c>
      <c r="B7" s="172">
        <v>63.2</v>
      </c>
      <c r="C7" s="192">
        <v>64</v>
      </c>
      <c r="D7" s="177">
        <v>64.1</v>
      </c>
      <c r="E7" s="192">
        <v>64.9</v>
      </c>
      <c r="F7" s="177">
        <v>61.3</v>
      </c>
      <c r="G7" s="192">
        <v>62.2</v>
      </c>
      <c r="H7" s="177">
        <v>57.1</v>
      </c>
      <c r="I7" s="192">
        <v>57.7</v>
      </c>
      <c r="J7" s="177">
        <v>69.9</v>
      </c>
      <c r="K7" s="197">
        <v>70.9</v>
      </c>
      <c r="R7" s="154" t="s">
        <v>106</v>
      </c>
    </row>
    <row r="8" spans="1:11" s="154" customFormat="1" ht="57" customHeight="1">
      <c r="A8" s="158" t="s">
        <v>102</v>
      </c>
      <c r="B8" s="173">
        <v>16659</v>
      </c>
      <c r="C8" s="193">
        <v>16911.5</v>
      </c>
      <c r="D8" s="178">
        <v>11432.9</v>
      </c>
      <c r="E8" s="193">
        <v>11606.7</v>
      </c>
      <c r="F8" s="178">
        <v>5226.1</v>
      </c>
      <c r="G8" s="193">
        <v>5304.8</v>
      </c>
      <c r="H8" s="178">
        <v>8026.4</v>
      </c>
      <c r="I8" s="193">
        <v>8018.7</v>
      </c>
      <c r="J8" s="178">
        <v>8632.6</v>
      </c>
      <c r="K8" s="198">
        <v>8892.8</v>
      </c>
    </row>
    <row r="9" spans="1:11" s="154" customFormat="1" ht="54.75" customHeight="1">
      <c r="A9" s="159" t="s">
        <v>88</v>
      </c>
      <c r="B9" s="174">
        <v>58.1</v>
      </c>
      <c r="C9" s="194">
        <v>59.3</v>
      </c>
      <c r="D9" s="179">
        <v>58.9</v>
      </c>
      <c r="E9" s="194">
        <v>60.1</v>
      </c>
      <c r="F9" s="179">
        <v>56.5</v>
      </c>
      <c r="G9" s="194">
        <v>57.7</v>
      </c>
      <c r="H9" s="179">
        <v>53.3</v>
      </c>
      <c r="I9" s="194">
        <v>53.6</v>
      </c>
      <c r="J9" s="179">
        <v>63.4</v>
      </c>
      <c r="K9" s="199">
        <v>65.7</v>
      </c>
    </row>
    <row r="10" spans="1:11" s="154" customFormat="1" ht="70.5" customHeight="1">
      <c r="A10" s="160" t="s">
        <v>103</v>
      </c>
      <c r="B10" s="171">
        <v>1447.2</v>
      </c>
      <c r="C10" s="191">
        <v>1328.7</v>
      </c>
      <c r="D10" s="176">
        <v>1004.2</v>
      </c>
      <c r="E10" s="191">
        <v>916.1</v>
      </c>
      <c r="F10" s="176">
        <v>443</v>
      </c>
      <c r="G10" s="191">
        <v>412.6</v>
      </c>
      <c r="H10" s="176">
        <v>567.3</v>
      </c>
      <c r="I10" s="191">
        <v>624.1</v>
      </c>
      <c r="J10" s="176">
        <v>879.9</v>
      </c>
      <c r="K10" s="196">
        <v>704.6</v>
      </c>
    </row>
    <row r="11" spans="1:11" s="154" customFormat="1" ht="60.75" customHeight="1">
      <c r="A11" s="159" t="s">
        <v>89</v>
      </c>
      <c r="B11" s="174">
        <v>8</v>
      </c>
      <c r="C11" s="194">
        <v>7.3</v>
      </c>
      <c r="D11" s="179">
        <v>8.1</v>
      </c>
      <c r="E11" s="194">
        <v>7.3</v>
      </c>
      <c r="F11" s="179">
        <v>7.8</v>
      </c>
      <c r="G11" s="194">
        <v>7.2</v>
      </c>
      <c r="H11" s="179">
        <v>6.6</v>
      </c>
      <c r="I11" s="194">
        <v>7.2</v>
      </c>
      <c r="J11" s="179">
        <v>9.2</v>
      </c>
      <c r="K11" s="199">
        <v>7.3</v>
      </c>
    </row>
    <row r="12" spans="1:11" s="164" customFormat="1" ht="15.75">
      <c r="A12" s="161"/>
      <c r="B12" s="161"/>
      <c r="C12" s="162"/>
      <c r="D12" s="161"/>
      <c r="E12" s="161"/>
      <c r="F12" s="163"/>
      <c r="G12" s="161"/>
      <c r="H12" s="161"/>
      <c r="I12" s="161"/>
      <c r="J12" s="161"/>
      <c r="K12" s="161" t="s">
        <v>105</v>
      </c>
    </row>
    <row r="13" spans="1:11" s="166" customFormat="1" ht="12" customHeight="1">
      <c r="A13" s="165"/>
      <c r="B13" s="165"/>
      <c r="C13" s="162"/>
      <c r="D13" s="165"/>
      <c r="E13" s="165"/>
      <c r="F13" s="163"/>
      <c r="G13" s="165"/>
      <c r="H13" s="165"/>
      <c r="I13" s="165"/>
      <c r="J13" s="165"/>
      <c r="K13" s="165"/>
    </row>
    <row r="14" spans="1:6" ht="15.75">
      <c r="A14" s="167"/>
      <c r="F14" s="163"/>
    </row>
    <row r="15" spans="1:6" ht="15.75">
      <c r="A15" s="167"/>
      <c r="F15" s="163"/>
    </row>
    <row r="16" spans="1:6" ht="15.75">
      <c r="A16" s="167"/>
      <c r="F16" s="163"/>
    </row>
    <row r="17" spans="1:6" ht="15.75">
      <c r="A17" s="167"/>
      <c r="F17" s="168"/>
    </row>
    <row r="18" spans="1:6" ht="15.75">
      <c r="A18" s="167"/>
      <c r="F18" s="169"/>
    </row>
    <row r="19" spans="1:6" ht="15.75">
      <c r="A19" s="167"/>
      <c r="F19" s="163"/>
    </row>
    <row r="20" spans="1:6" ht="15.75">
      <c r="A20" s="167"/>
      <c r="F20" s="163"/>
    </row>
    <row r="21" spans="1:6" ht="15.75">
      <c r="A21" s="167"/>
      <c r="F21" s="163"/>
    </row>
    <row r="22" spans="1:6" ht="15.75">
      <c r="A22" s="167"/>
      <c r="F22" s="163"/>
    </row>
    <row r="23" ht="15">
      <c r="A23" s="167"/>
    </row>
  </sheetData>
  <sheetProtection/>
  <mergeCells count="8">
    <mergeCell ref="A2:K2"/>
    <mergeCell ref="A3:K3"/>
    <mergeCell ref="B4:C4"/>
    <mergeCell ref="D4:E4"/>
    <mergeCell ref="F4:G4"/>
    <mergeCell ref="H4:I4"/>
    <mergeCell ref="J4:K4"/>
    <mergeCell ref="A4:A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78" zoomScaleNormal="75" zoomScaleSheetLayoutView="78" zoomScalePageLayoutView="0" workbookViewId="0" topLeftCell="A1">
      <pane xSplit="1" ySplit="9" topLeftCell="B1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29" sqref="B29"/>
    </sheetView>
  </sheetViews>
  <sheetFormatPr defaultColWidth="8.28125" defaultRowHeight="15"/>
  <cols>
    <col min="1" max="1" width="51.00390625" style="28" customWidth="1"/>
    <col min="2" max="2" width="25.7109375" style="28" customWidth="1"/>
    <col min="3" max="3" width="31.140625" style="28" customWidth="1"/>
    <col min="4" max="4" width="9.140625" style="29" customWidth="1"/>
    <col min="5" max="246" width="9.140625" style="28" customWidth="1"/>
    <col min="247" max="247" width="18.57421875" style="28" customWidth="1"/>
    <col min="248" max="248" width="11.57421875" style="28" customWidth="1"/>
    <col min="249" max="249" width="11.00390625" style="28" customWidth="1"/>
    <col min="250" max="16384" width="8.28125" style="28" customWidth="1"/>
  </cols>
  <sheetData>
    <row r="1" ht="24.75" customHeight="1">
      <c r="C1" s="182" t="s">
        <v>43</v>
      </c>
    </row>
    <row r="2" spans="1:3" s="27" customFormat="1" ht="18" customHeight="1">
      <c r="A2" s="234" t="s">
        <v>36</v>
      </c>
      <c r="B2" s="234"/>
      <c r="C2" s="234"/>
    </row>
    <row r="3" spans="1:3" s="27" customFormat="1" ht="18.75" customHeight="1">
      <c r="A3" s="234" t="s">
        <v>83</v>
      </c>
      <c r="B3" s="234"/>
      <c r="C3" s="234"/>
    </row>
    <row r="4" spans="1:3" s="27" customFormat="1" ht="14.25" customHeight="1">
      <c r="A4" s="235" t="s">
        <v>37</v>
      </c>
      <c r="B4" s="235"/>
      <c r="C4" s="235"/>
    </row>
    <row r="5" spans="1:3" s="27" customFormat="1" ht="9" customHeight="1" hidden="1">
      <c r="A5" s="235"/>
      <c r="B5" s="235"/>
      <c r="C5" s="235"/>
    </row>
    <row r="6" spans="1:3" ht="18" customHeight="1" thickBot="1">
      <c r="A6" s="236" t="s">
        <v>104</v>
      </c>
      <c r="B6" s="237"/>
      <c r="C6" s="237"/>
    </row>
    <row r="7" spans="1:3" s="30" customFormat="1" ht="27" customHeight="1" thickBot="1">
      <c r="A7" s="230"/>
      <c r="B7" s="232" t="s">
        <v>45</v>
      </c>
      <c r="C7" s="233"/>
    </row>
    <row r="8" spans="1:3" s="31" customFormat="1" ht="27.75" customHeight="1" thickBot="1">
      <c r="A8" s="231"/>
      <c r="B8" s="88" t="s">
        <v>121</v>
      </c>
      <c r="C8" s="88" t="s">
        <v>122</v>
      </c>
    </row>
    <row r="9" spans="1:3" s="30" customFormat="1" ht="29.25" customHeight="1">
      <c r="A9" s="96" t="s">
        <v>84</v>
      </c>
      <c r="B9" s="97"/>
      <c r="C9" s="97"/>
    </row>
    <row r="10" spans="1:3" s="32" customFormat="1" ht="19.5" customHeight="1">
      <c r="A10" s="89" t="s">
        <v>46</v>
      </c>
      <c r="B10" s="90">
        <v>578.3</v>
      </c>
      <c r="C10" s="117">
        <v>577.2</v>
      </c>
    </row>
    <row r="11" spans="1:3" ht="19.5" customHeight="1">
      <c r="A11" s="91" t="s">
        <v>47</v>
      </c>
      <c r="B11" s="117">
        <v>566.1</v>
      </c>
      <c r="C11" s="90">
        <v>565.7</v>
      </c>
    </row>
    <row r="12" spans="1:3" ht="23.25" customHeight="1">
      <c r="A12" s="92" t="s">
        <v>48</v>
      </c>
      <c r="B12" s="90"/>
      <c r="C12" s="90"/>
    </row>
    <row r="13" spans="1:3" ht="19.5" customHeight="1">
      <c r="A13" s="91" t="s">
        <v>46</v>
      </c>
      <c r="B13" s="117">
        <v>531.9</v>
      </c>
      <c r="C13" s="90">
        <v>524</v>
      </c>
    </row>
    <row r="14" spans="1:3" ht="19.5" customHeight="1">
      <c r="A14" s="91" t="s">
        <v>47</v>
      </c>
      <c r="B14" s="90">
        <v>519.7</v>
      </c>
      <c r="C14" s="90">
        <v>512.5</v>
      </c>
    </row>
    <row r="15" spans="1:3" ht="23.25" customHeight="1">
      <c r="A15" s="92" t="s">
        <v>49</v>
      </c>
      <c r="B15" s="90"/>
      <c r="C15" s="93"/>
    </row>
    <row r="16" spans="1:3" ht="19.5" customHeight="1">
      <c r="A16" s="91" t="s">
        <v>50</v>
      </c>
      <c r="B16" s="90"/>
      <c r="C16" s="93"/>
    </row>
    <row r="17" spans="1:3" ht="19.5" customHeight="1">
      <c r="A17" s="91" t="s">
        <v>46</v>
      </c>
      <c r="B17" s="90">
        <v>46.4</v>
      </c>
      <c r="C17" s="93">
        <v>53.2</v>
      </c>
    </row>
    <row r="18" spans="1:3" ht="19.5" customHeight="1">
      <c r="A18" s="91" t="s">
        <v>47</v>
      </c>
      <c r="B18" s="90">
        <v>46.4</v>
      </c>
      <c r="C18" s="93">
        <v>53.2</v>
      </c>
    </row>
    <row r="19" spans="1:3" ht="36.75" customHeight="1">
      <c r="A19" s="94" t="s">
        <v>85</v>
      </c>
      <c r="B19" s="90"/>
      <c r="C19" s="93"/>
    </row>
    <row r="20" spans="1:3" ht="19.5" customHeight="1">
      <c r="A20" s="91" t="s">
        <v>46</v>
      </c>
      <c r="B20" s="117">
        <v>318.1</v>
      </c>
      <c r="C20" s="93">
        <v>329</v>
      </c>
    </row>
    <row r="21" spans="1:3" ht="19.5" customHeight="1">
      <c r="A21" s="91" t="s">
        <v>47</v>
      </c>
      <c r="B21" s="117">
        <v>162.4</v>
      </c>
      <c r="C21" s="120">
        <v>175.3</v>
      </c>
    </row>
    <row r="22" spans="1:3" ht="45.75" customHeight="1">
      <c r="A22" s="94" t="s">
        <v>86</v>
      </c>
      <c r="B22" s="90"/>
      <c r="C22" s="93"/>
    </row>
    <row r="23" spans="1:3" ht="19.5" customHeight="1">
      <c r="A23" s="91" t="s">
        <v>46</v>
      </c>
      <c r="B23" s="90">
        <v>64.1</v>
      </c>
      <c r="C23" s="93">
        <v>63.7</v>
      </c>
    </row>
    <row r="24" spans="1:3" ht="19.5" customHeight="1">
      <c r="A24" s="91" t="s">
        <v>47</v>
      </c>
      <c r="B24" s="90">
        <v>77.7</v>
      </c>
      <c r="C24" s="93">
        <v>76.3</v>
      </c>
    </row>
    <row r="25" spans="1:3" ht="33" customHeight="1">
      <c r="A25" s="95" t="s">
        <v>51</v>
      </c>
      <c r="B25" s="90"/>
      <c r="C25" s="93"/>
    </row>
    <row r="26" spans="1:3" ht="19.5" customHeight="1">
      <c r="A26" s="91" t="s">
        <v>46</v>
      </c>
      <c r="B26" s="117">
        <v>59.3</v>
      </c>
      <c r="C26" s="120">
        <v>57.8</v>
      </c>
    </row>
    <row r="27" spans="1:3" ht="19.5" customHeight="1">
      <c r="A27" s="91" t="s">
        <v>47</v>
      </c>
      <c r="B27" s="117">
        <v>71.3</v>
      </c>
      <c r="C27" s="117">
        <v>69.2</v>
      </c>
    </row>
    <row r="28" spans="1:3" ht="52.5" customHeight="1">
      <c r="A28" s="95" t="s">
        <v>52</v>
      </c>
      <c r="B28" s="90"/>
      <c r="C28" s="93"/>
    </row>
    <row r="29" spans="1:3" ht="19.5" customHeight="1">
      <c r="A29" s="91" t="s">
        <v>46</v>
      </c>
      <c r="B29" s="117">
        <v>8</v>
      </c>
      <c r="C29" s="120">
        <v>9.2</v>
      </c>
    </row>
    <row r="30" spans="1:3" ht="19.5" customHeight="1">
      <c r="A30" s="91" t="s">
        <v>47</v>
      </c>
      <c r="B30" s="90">
        <v>8.2</v>
      </c>
      <c r="C30" s="93">
        <v>9.4</v>
      </c>
    </row>
    <row r="31" spans="1:3" ht="15">
      <c r="A31" s="33"/>
      <c r="C31" s="33"/>
    </row>
    <row r="32" spans="1:3" ht="12.75">
      <c r="A32" s="34"/>
      <c r="C32" s="34"/>
    </row>
    <row r="33" spans="1:3" ht="12.75">
      <c r="A33" s="34"/>
      <c r="C33" s="34"/>
    </row>
  </sheetData>
  <sheetProtection/>
  <mergeCells count="7">
    <mergeCell ref="A7:A8"/>
    <mergeCell ref="B7:C7"/>
    <mergeCell ref="A2:C2"/>
    <mergeCell ref="A3:C3"/>
    <mergeCell ref="A4:C4"/>
    <mergeCell ref="A5:C5"/>
    <mergeCell ref="A6:C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Normal="85" zoomScaleSheetLayoutView="75" zoomScalePageLayoutView="0" workbookViewId="0" topLeftCell="B1">
      <selection activeCell="D9" sqref="D9"/>
    </sheetView>
  </sheetViews>
  <sheetFormatPr defaultColWidth="9.140625" defaultRowHeight="15"/>
  <cols>
    <col min="1" max="1" width="1.28515625" style="59" hidden="1" customWidth="1"/>
    <col min="2" max="2" width="33.140625" style="59" customWidth="1"/>
    <col min="3" max="4" width="23.28125" style="59" customWidth="1"/>
    <col min="5" max="5" width="17.57421875" style="59" customWidth="1"/>
    <col min="6" max="6" width="16.7109375" style="59" customWidth="1"/>
    <col min="7" max="7" width="9.140625" style="59" customWidth="1"/>
    <col min="8" max="10" width="0" style="59" hidden="1" customWidth="1"/>
    <col min="11" max="16384" width="9.140625" style="59" customWidth="1"/>
  </cols>
  <sheetData>
    <row r="1" ht="24.75" customHeight="1">
      <c r="E1" s="182" t="s">
        <v>43</v>
      </c>
    </row>
    <row r="2" spans="2:6" s="35" customFormat="1" ht="39" customHeight="1">
      <c r="B2" s="238" t="s">
        <v>38</v>
      </c>
      <c r="C2" s="239"/>
      <c r="D2" s="239"/>
      <c r="E2" s="239"/>
      <c r="F2" s="239"/>
    </row>
    <row r="3" spans="1:6" s="36" customFormat="1" ht="27" customHeight="1">
      <c r="A3" s="37"/>
      <c r="B3" s="242" t="s">
        <v>164</v>
      </c>
      <c r="C3" s="242"/>
      <c r="D3" s="242"/>
      <c r="E3" s="242"/>
      <c r="F3" s="242"/>
    </row>
    <row r="4" spans="1:6" s="36" customFormat="1" ht="16.5" customHeight="1">
      <c r="A4" s="37"/>
      <c r="B4" s="37"/>
      <c r="C4" s="37"/>
      <c r="D4" s="37"/>
      <c r="E4" s="37"/>
      <c r="F4" s="38" t="s">
        <v>39</v>
      </c>
    </row>
    <row r="5" spans="1:6" s="36" customFormat="1" ht="24.75" customHeight="1">
      <c r="A5" s="37"/>
      <c r="B5" s="240"/>
      <c r="C5" s="241" t="s">
        <v>165</v>
      </c>
      <c r="D5" s="241" t="s">
        <v>166</v>
      </c>
      <c r="E5" s="241" t="s">
        <v>40</v>
      </c>
      <c r="F5" s="241"/>
    </row>
    <row r="6" spans="1:6" s="36" customFormat="1" ht="46.5" customHeight="1">
      <c r="A6" s="39"/>
      <c r="B6" s="240"/>
      <c r="C6" s="241"/>
      <c r="D6" s="241"/>
      <c r="E6" s="40" t="s">
        <v>1</v>
      </c>
      <c r="F6" s="41" t="s">
        <v>41</v>
      </c>
    </row>
    <row r="7" spans="2:6" s="42" customFormat="1" ht="19.5" customHeight="1">
      <c r="B7" s="43" t="s">
        <v>4</v>
      </c>
      <c r="C7" s="44">
        <v>1</v>
      </c>
      <c r="D7" s="45">
        <v>2</v>
      </c>
      <c r="E7" s="44">
        <v>3</v>
      </c>
      <c r="F7" s="45">
        <v>4</v>
      </c>
    </row>
    <row r="8" spans="2:10" s="46" customFormat="1" ht="27.75" customHeight="1">
      <c r="B8" s="47" t="s">
        <v>44</v>
      </c>
      <c r="C8" s="20">
        <v>1298</v>
      </c>
      <c r="D8" s="20">
        <v>2704</v>
      </c>
      <c r="E8" s="49">
        <f>ROUND(D8/C8*100,1)</f>
        <v>208.3</v>
      </c>
      <c r="F8" s="48">
        <f aca="true" t="shared" si="0" ref="F8:F31">D8-C8</f>
        <v>1406</v>
      </c>
      <c r="I8" s="50"/>
      <c r="J8" s="50"/>
    </row>
    <row r="9" spans="2:10" s="51" customFormat="1" ht="24.75" customHeight="1">
      <c r="B9" s="118" t="s">
        <v>60</v>
      </c>
      <c r="C9" s="52">
        <v>396</v>
      </c>
      <c r="D9" s="52">
        <v>381</v>
      </c>
      <c r="E9" s="53">
        <f>IF(C9=0,"*",(D9/C9)*100)</f>
        <v>96.21212121212122</v>
      </c>
      <c r="F9" s="52">
        <f t="shared" si="0"/>
        <v>-15</v>
      </c>
      <c r="H9" s="54">
        <f>ROUND(D9/$D$8*100,1)</f>
        <v>14.1</v>
      </c>
      <c r="I9" s="55">
        <f>ROUND(C9/1000,1)</f>
        <v>0.4</v>
      </c>
      <c r="J9" s="55">
        <f>ROUND(D9/1000,1)</f>
        <v>0.4</v>
      </c>
    </row>
    <row r="10" spans="2:10" s="51" customFormat="1" ht="24.75" customHeight="1">
      <c r="B10" s="118" t="s">
        <v>61</v>
      </c>
      <c r="C10" s="52">
        <v>0</v>
      </c>
      <c r="D10" s="52">
        <v>16</v>
      </c>
      <c r="E10" s="53" t="str">
        <f aca="true" t="shared" si="1" ref="E10:E31">IF(C10=0,"*",(D10/C10)*100)</f>
        <v>*</v>
      </c>
      <c r="F10" s="52">
        <f t="shared" si="0"/>
        <v>16</v>
      </c>
      <c r="H10" s="54">
        <f aca="true" t="shared" si="2" ref="H10:H31">ROUND(D10/$D$8*100,1)</f>
        <v>0.6</v>
      </c>
      <c r="I10" s="55">
        <f aca="true" t="shared" si="3" ref="I10:J31">ROUND(C10/1000,1)</f>
        <v>0</v>
      </c>
      <c r="J10" s="55">
        <f t="shared" si="3"/>
        <v>0</v>
      </c>
    </row>
    <row r="11" spans="2:10" s="51" customFormat="1" ht="24.75" customHeight="1">
      <c r="B11" s="118" t="s">
        <v>62</v>
      </c>
      <c r="C11" s="52">
        <v>0</v>
      </c>
      <c r="D11" s="52">
        <v>0</v>
      </c>
      <c r="E11" s="53" t="str">
        <f t="shared" si="1"/>
        <v>*</v>
      </c>
      <c r="F11" s="52">
        <f t="shared" si="0"/>
        <v>0</v>
      </c>
      <c r="H11" s="56">
        <f t="shared" si="2"/>
        <v>0</v>
      </c>
      <c r="I11" s="55">
        <f t="shared" si="3"/>
        <v>0</v>
      </c>
      <c r="J11" s="55">
        <f t="shared" si="3"/>
        <v>0</v>
      </c>
    </row>
    <row r="12" spans="2:10" s="51" customFormat="1" ht="24.75" customHeight="1">
      <c r="B12" s="118" t="s">
        <v>63</v>
      </c>
      <c r="C12" s="52">
        <v>1</v>
      </c>
      <c r="D12" s="52">
        <v>0</v>
      </c>
      <c r="E12" s="53">
        <f t="shared" si="1"/>
        <v>0</v>
      </c>
      <c r="F12" s="52">
        <f t="shared" si="0"/>
        <v>-1</v>
      </c>
      <c r="H12" s="54">
        <f t="shared" si="2"/>
        <v>0</v>
      </c>
      <c r="I12" s="55">
        <f t="shared" si="3"/>
        <v>0</v>
      </c>
      <c r="J12" s="55">
        <f t="shared" si="3"/>
        <v>0</v>
      </c>
    </row>
    <row r="13" spans="2:10" s="51" customFormat="1" ht="24.75" customHeight="1">
      <c r="B13" s="118" t="s">
        <v>64</v>
      </c>
      <c r="C13" s="52">
        <v>0</v>
      </c>
      <c r="D13" s="52">
        <v>136</v>
      </c>
      <c r="E13" s="53" t="str">
        <f t="shared" si="1"/>
        <v>*</v>
      </c>
      <c r="F13" s="52">
        <f t="shared" si="0"/>
        <v>136</v>
      </c>
      <c r="H13" s="56">
        <f t="shared" si="2"/>
        <v>5</v>
      </c>
      <c r="I13" s="55">
        <f t="shared" si="3"/>
        <v>0</v>
      </c>
      <c r="J13" s="55">
        <f t="shared" si="3"/>
        <v>0.1</v>
      </c>
    </row>
    <row r="14" spans="2:10" s="51" customFormat="1" ht="24.75" customHeight="1">
      <c r="B14" s="118" t="s">
        <v>65</v>
      </c>
      <c r="C14" s="52">
        <v>36</v>
      </c>
      <c r="D14" s="52">
        <v>36</v>
      </c>
      <c r="E14" s="53">
        <f t="shared" si="1"/>
        <v>100</v>
      </c>
      <c r="F14" s="52">
        <f t="shared" si="0"/>
        <v>0</v>
      </c>
      <c r="H14" s="54">
        <f t="shared" si="2"/>
        <v>1.3</v>
      </c>
      <c r="I14" s="55">
        <f t="shared" si="3"/>
        <v>0</v>
      </c>
      <c r="J14" s="55">
        <f t="shared" si="3"/>
        <v>0</v>
      </c>
    </row>
    <row r="15" spans="2:10" s="51" customFormat="1" ht="24.75" customHeight="1">
      <c r="B15" s="118" t="s">
        <v>66</v>
      </c>
      <c r="C15" s="52">
        <v>5</v>
      </c>
      <c r="D15" s="52">
        <v>26</v>
      </c>
      <c r="E15" s="53">
        <f t="shared" si="1"/>
        <v>520</v>
      </c>
      <c r="F15" s="52">
        <f t="shared" si="0"/>
        <v>21</v>
      </c>
      <c r="H15" s="54">
        <f t="shared" si="2"/>
        <v>1</v>
      </c>
      <c r="I15" s="55">
        <f t="shared" si="3"/>
        <v>0</v>
      </c>
      <c r="J15" s="55">
        <f t="shared" si="3"/>
        <v>0</v>
      </c>
    </row>
    <row r="16" spans="2:10" s="51" customFormat="1" ht="24.75" customHeight="1">
      <c r="B16" s="118" t="s">
        <v>67</v>
      </c>
      <c r="C16" s="52">
        <v>0</v>
      </c>
      <c r="D16" s="52">
        <v>182</v>
      </c>
      <c r="E16" s="53" t="str">
        <f t="shared" si="1"/>
        <v>*</v>
      </c>
      <c r="F16" s="52">
        <f t="shared" si="0"/>
        <v>182</v>
      </c>
      <c r="H16" s="54">
        <f t="shared" si="2"/>
        <v>6.7</v>
      </c>
      <c r="I16" s="55">
        <f t="shared" si="3"/>
        <v>0</v>
      </c>
      <c r="J16" s="55">
        <f t="shared" si="3"/>
        <v>0.2</v>
      </c>
    </row>
    <row r="17" spans="2:10" s="51" customFormat="1" ht="24.75" customHeight="1">
      <c r="B17" s="118" t="s">
        <v>68</v>
      </c>
      <c r="C17" s="52">
        <v>20</v>
      </c>
      <c r="D17" s="52">
        <v>93</v>
      </c>
      <c r="E17" s="53">
        <f t="shared" si="1"/>
        <v>465.00000000000006</v>
      </c>
      <c r="F17" s="52">
        <f t="shared" si="0"/>
        <v>73</v>
      </c>
      <c r="H17" s="54">
        <f t="shared" si="2"/>
        <v>3.4</v>
      </c>
      <c r="I17" s="55">
        <f t="shared" si="3"/>
        <v>0</v>
      </c>
      <c r="J17" s="55">
        <f t="shared" si="3"/>
        <v>0.1</v>
      </c>
    </row>
    <row r="18" spans="2:10" s="51" customFormat="1" ht="24.75" customHeight="1">
      <c r="B18" s="118" t="s">
        <v>69</v>
      </c>
      <c r="C18" s="52">
        <v>297</v>
      </c>
      <c r="D18" s="52">
        <v>11</v>
      </c>
      <c r="E18" s="53">
        <f t="shared" si="1"/>
        <v>3.7037037037037033</v>
      </c>
      <c r="F18" s="52">
        <f t="shared" si="0"/>
        <v>-286</v>
      </c>
      <c r="H18" s="54">
        <f t="shared" si="2"/>
        <v>0.4</v>
      </c>
      <c r="I18" s="55">
        <f t="shared" si="3"/>
        <v>0.3</v>
      </c>
      <c r="J18" s="55">
        <f t="shared" si="3"/>
        <v>0</v>
      </c>
    </row>
    <row r="19" spans="2:10" s="51" customFormat="1" ht="24.75" customHeight="1">
      <c r="B19" s="118" t="s">
        <v>70</v>
      </c>
      <c r="C19" s="52">
        <v>12</v>
      </c>
      <c r="D19" s="52">
        <v>0</v>
      </c>
      <c r="E19" s="53">
        <f t="shared" si="1"/>
        <v>0</v>
      </c>
      <c r="F19" s="52">
        <f t="shared" si="0"/>
        <v>-12</v>
      </c>
      <c r="H19" s="54">
        <f t="shared" si="2"/>
        <v>0</v>
      </c>
      <c r="I19" s="55">
        <f t="shared" si="3"/>
        <v>0</v>
      </c>
      <c r="J19" s="55">
        <f t="shared" si="3"/>
        <v>0</v>
      </c>
    </row>
    <row r="20" spans="2:10" s="51" customFormat="1" ht="24.75" customHeight="1">
      <c r="B20" s="118" t="s">
        <v>71</v>
      </c>
      <c r="C20" s="52">
        <v>70</v>
      </c>
      <c r="D20" s="52">
        <v>35</v>
      </c>
      <c r="E20" s="53">
        <f t="shared" si="1"/>
        <v>50</v>
      </c>
      <c r="F20" s="52">
        <f t="shared" si="0"/>
        <v>-35</v>
      </c>
      <c r="H20" s="56">
        <f t="shared" si="2"/>
        <v>1.3</v>
      </c>
      <c r="I20" s="55">
        <f t="shared" si="3"/>
        <v>0.1</v>
      </c>
      <c r="J20" s="55">
        <f t="shared" si="3"/>
        <v>0</v>
      </c>
    </row>
    <row r="21" spans="2:10" s="51" customFormat="1" ht="24.75" customHeight="1">
      <c r="B21" s="118" t="s">
        <v>72</v>
      </c>
      <c r="C21" s="52">
        <v>0</v>
      </c>
      <c r="D21" s="52">
        <v>0</v>
      </c>
      <c r="E21" s="53" t="str">
        <f t="shared" si="1"/>
        <v>*</v>
      </c>
      <c r="F21" s="52">
        <f t="shared" si="0"/>
        <v>0</v>
      </c>
      <c r="H21" s="56">
        <f t="shared" si="2"/>
        <v>0</v>
      </c>
      <c r="I21" s="55">
        <f t="shared" si="3"/>
        <v>0</v>
      </c>
      <c r="J21" s="55">
        <f t="shared" si="3"/>
        <v>0</v>
      </c>
    </row>
    <row r="22" spans="2:10" s="51" customFormat="1" ht="24.75" customHeight="1">
      <c r="B22" s="118" t="s">
        <v>73</v>
      </c>
      <c r="C22" s="52">
        <v>0</v>
      </c>
      <c r="D22" s="52">
        <v>54</v>
      </c>
      <c r="E22" s="53" t="str">
        <f t="shared" si="1"/>
        <v>*</v>
      </c>
      <c r="F22" s="52">
        <f t="shared" si="0"/>
        <v>54</v>
      </c>
      <c r="H22" s="56">
        <f t="shared" si="2"/>
        <v>2</v>
      </c>
      <c r="I22" s="55">
        <f t="shared" si="3"/>
        <v>0</v>
      </c>
      <c r="J22" s="55">
        <f t="shared" si="3"/>
        <v>0.1</v>
      </c>
    </row>
    <row r="23" spans="2:10" s="51" customFormat="1" ht="24.75" customHeight="1">
      <c r="B23" s="118" t="s">
        <v>74</v>
      </c>
      <c r="C23" s="52">
        <v>43</v>
      </c>
      <c r="D23" s="52">
        <v>128</v>
      </c>
      <c r="E23" s="53">
        <f t="shared" si="1"/>
        <v>297.6744186046512</v>
      </c>
      <c r="F23" s="52">
        <f t="shared" si="0"/>
        <v>85</v>
      </c>
      <c r="H23" s="54">
        <f t="shared" si="2"/>
        <v>4.7</v>
      </c>
      <c r="I23" s="55">
        <f t="shared" si="3"/>
        <v>0</v>
      </c>
      <c r="J23" s="55">
        <f t="shared" si="3"/>
        <v>0.1</v>
      </c>
    </row>
    <row r="24" spans="2:10" s="51" customFormat="1" ht="24.75" customHeight="1">
      <c r="B24" s="118" t="s">
        <v>75</v>
      </c>
      <c r="C24" s="57">
        <v>51</v>
      </c>
      <c r="D24" s="57">
        <v>16</v>
      </c>
      <c r="E24" s="58">
        <f t="shared" si="1"/>
        <v>31.372549019607842</v>
      </c>
      <c r="F24" s="52">
        <f t="shared" si="0"/>
        <v>-35</v>
      </c>
      <c r="H24" s="54">
        <f t="shared" si="2"/>
        <v>0.6</v>
      </c>
      <c r="I24" s="55">
        <f t="shared" si="3"/>
        <v>0.1</v>
      </c>
      <c r="J24" s="55">
        <f t="shared" si="3"/>
        <v>0</v>
      </c>
    </row>
    <row r="25" spans="2:10" s="51" customFormat="1" ht="24.75" customHeight="1">
      <c r="B25" s="118" t="s">
        <v>76</v>
      </c>
      <c r="C25" s="52">
        <v>0</v>
      </c>
      <c r="D25" s="52">
        <v>43</v>
      </c>
      <c r="E25" s="53" t="str">
        <f t="shared" si="1"/>
        <v>*</v>
      </c>
      <c r="F25" s="52">
        <f t="shared" si="0"/>
        <v>43</v>
      </c>
      <c r="H25" s="54">
        <f t="shared" si="2"/>
        <v>1.6</v>
      </c>
      <c r="I25" s="55">
        <f t="shared" si="3"/>
        <v>0</v>
      </c>
      <c r="J25" s="55">
        <f t="shared" si="3"/>
        <v>0</v>
      </c>
    </row>
    <row r="26" spans="2:10" s="51" customFormat="1" ht="24.75" customHeight="1">
      <c r="B26" s="118" t="s">
        <v>77</v>
      </c>
      <c r="C26" s="52">
        <v>7</v>
      </c>
      <c r="D26" s="52">
        <v>57</v>
      </c>
      <c r="E26" s="53">
        <f t="shared" si="1"/>
        <v>814.2857142857142</v>
      </c>
      <c r="F26" s="52">
        <f t="shared" si="0"/>
        <v>50</v>
      </c>
      <c r="H26" s="54">
        <f t="shared" si="2"/>
        <v>2.1</v>
      </c>
      <c r="I26" s="55">
        <f t="shared" si="3"/>
        <v>0</v>
      </c>
      <c r="J26" s="55">
        <f t="shared" si="3"/>
        <v>0.1</v>
      </c>
    </row>
    <row r="27" spans="2:10" s="51" customFormat="1" ht="24.75" customHeight="1">
      <c r="B27" s="118" t="s">
        <v>78</v>
      </c>
      <c r="C27" s="52">
        <v>3</v>
      </c>
      <c r="D27" s="52">
        <v>14</v>
      </c>
      <c r="E27" s="53">
        <f t="shared" si="1"/>
        <v>466.6666666666667</v>
      </c>
      <c r="F27" s="52">
        <f t="shared" si="0"/>
        <v>11</v>
      </c>
      <c r="H27" s="54">
        <f t="shared" si="2"/>
        <v>0.5</v>
      </c>
      <c r="I27" s="55">
        <f t="shared" si="3"/>
        <v>0</v>
      </c>
      <c r="J27" s="55">
        <f t="shared" si="3"/>
        <v>0</v>
      </c>
    </row>
    <row r="28" spans="2:10" s="51" customFormat="1" ht="24.75" customHeight="1">
      <c r="B28" s="118" t="s">
        <v>79</v>
      </c>
      <c r="C28" s="52">
        <v>70</v>
      </c>
      <c r="D28" s="52">
        <v>169</v>
      </c>
      <c r="E28" s="53">
        <f t="shared" si="1"/>
        <v>241.42857142857142</v>
      </c>
      <c r="F28" s="52">
        <f t="shared" si="0"/>
        <v>99</v>
      </c>
      <c r="H28" s="54">
        <f t="shared" si="2"/>
        <v>6.3</v>
      </c>
      <c r="I28" s="55">
        <f t="shared" si="3"/>
        <v>0.1</v>
      </c>
      <c r="J28" s="55">
        <f t="shared" si="3"/>
        <v>0.2</v>
      </c>
    </row>
    <row r="29" spans="2:10" s="51" customFormat="1" ht="24.75" customHeight="1">
      <c r="B29" s="118" t="s">
        <v>80</v>
      </c>
      <c r="C29" s="52">
        <v>62</v>
      </c>
      <c r="D29" s="52">
        <v>62</v>
      </c>
      <c r="E29" s="53">
        <f t="shared" si="1"/>
        <v>100</v>
      </c>
      <c r="F29" s="52">
        <f t="shared" si="0"/>
        <v>0</v>
      </c>
      <c r="H29" s="54">
        <f t="shared" si="2"/>
        <v>2.3</v>
      </c>
      <c r="I29" s="55">
        <f t="shared" si="3"/>
        <v>0.1</v>
      </c>
      <c r="J29" s="55">
        <f t="shared" si="3"/>
        <v>0.1</v>
      </c>
    </row>
    <row r="30" spans="2:10" s="51" customFormat="1" ht="24.75" customHeight="1">
      <c r="B30" s="118" t="s">
        <v>81</v>
      </c>
      <c r="C30" s="52">
        <v>0</v>
      </c>
      <c r="D30" s="52">
        <v>161</v>
      </c>
      <c r="E30" s="53" t="str">
        <f t="shared" si="1"/>
        <v>*</v>
      </c>
      <c r="F30" s="52">
        <f t="shared" si="0"/>
        <v>161</v>
      </c>
      <c r="H30" s="54">
        <f t="shared" si="2"/>
        <v>6</v>
      </c>
      <c r="I30" s="55">
        <f t="shared" si="3"/>
        <v>0</v>
      </c>
      <c r="J30" s="55">
        <f t="shared" si="3"/>
        <v>0.2</v>
      </c>
    </row>
    <row r="31" spans="2:10" s="51" customFormat="1" ht="24.75" customHeight="1">
      <c r="B31" s="118" t="s">
        <v>82</v>
      </c>
      <c r="C31" s="52">
        <v>225</v>
      </c>
      <c r="D31" s="52">
        <v>1084</v>
      </c>
      <c r="E31" s="53">
        <f t="shared" si="1"/>
        <v>481.77777777777777</v>
      </c>
      <c r="F31" s="52">
        <f t="shared" si="0"/>
        <v>859</v>
      </c>
      <c r="H31" s="54">
        <f t="shared" si="2"/>
        <v>40.1</v>
      </c>
      <c r="I31" s="55">
        <f t="shared" si="3"/>
        <v>0.2</v>
      </c>
      <c r="J31" s="55">
        <f t="shared" si="3"/>
        <v>1.1</v>
      </c>
    </row>
    <row r="32" spans="3:4" ht="12.75">
      <c r="C32" s="119">
        <f>SUM(C9:C31)</f>
        <v>1298</v>
      </c>
      <c r="D32" s="119">
        <f>SUM(D9:D31)</f>
        <v>2704</v>
      </c>
    </row>
    <row r="33" ht="12.75">
      <c r="C33" s="119"/>
    </row>
  </sheetData>
  <sheetProtection/>
  <mergeCells count="6">
    <mergeCell ref="B2:F2"/>
    <mergeCell ref="B5:B6"/>
    <mergeCell ref="C5:C6"/>
    <mergeCell ref="D5:D6"/>
    <mergeCell ref="E5:F5"/>
    <mergeCell ref="B3:F3"/>
  </mergeCells>
  <printOptions horizontalCentered="1"/>
  <pageMargins left="0" right="0" top="0" bottom="0" header="0" footer="0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75" zoomScaleNormal="75" zoomScaleSheetLayoutView="75" zoomScalePageLayoutView="0" workbookViewId="0" topLeftCell="A1">
      <selection activeCell="C26" sqref="C26"/>
    </sheetView>
  </sheetViews>
  <sheetFormatPr defaultColWidth="8.8515625" defaultRowHeight="15"/>
  <cols>
    <col min="1" max="1" width="45.57421875" style="15" customWidth="1"/>
    <col min="2" max="3" width="15.7109375" style="15" customWidth="1"/>
    <col min="4" max="4" width="14.28125" style="15" customWidth="1"/>
    <col min="5" max="5" width="17.00390625" style="15" customWidth="1"/>
    <col min="6" max="8" width="8.8515625" style="15" customWidth="1"/>
    <col min="9" max="9" width="43.00390625" style="15" customWidth="1"/>
    <col min="10" max="16384" width="8.8515625" style="15" customWidth="1"/>
  </cols>
  <sheetData>
    <row r="1" ht="24.75" customHeight="1">
      <c r="D1" s="182" t="s">
        <v>43</v>
      </c>
    </row>
    <row r="2" spans="1:5" s="10" customFormat="1" ht="41.25" customHeight="1">
      <c r="A2" s="243" t="s">
        <v>167</v>
      </c>
      <c r="B2" s="243"/>
      <c r="C2" s="243"/>
      <c r="D2" s="243"/>
      <c r="E2" s="243"/>
    </row>
    <row r="3" spans="1:5" s="10" customFormat="1" ht="21.75" customHeight="1">
      <c r="A3" s="244" t="s">
        <v>5</v>
      </c>
      <c r="B3" s="244"/>
      <c r="C3" s="244"/>
      <c r="D3" s="244"/>
      <c r="E3" s="244"/>
    </row>
    <row r="4" spans="1:5" s="12" customFormat="1" ht="12" customHeight="1" thickBot="1">
      <c r="A4" s="11"/>
      <c r="B4" s="11"/>
      <c r="C4" s="11"/>
      <c r="D4" s="11"/>
      <c r="E4" s="11"/>
    </row>
    <row r="5" spans="1:5" s="12" customFormat="1" ht="27" customHeight="1">
      <c r="A5" s="245"/>
      <c r="B5" s="247" t="str">
        <f>' 3 '!C5:C6</f>
        <v>січень-лютий  2019 р.</v>
      </c>
      <c r="C5" s="247" t="str">
        <f>' 3 '!D5:D6</f>
        <v>січень-лютий 2020 р.</v>
      </c>
      <c r="D5" s="248" t="s">
        <v>40</v>
      </c>
      <c r="E5" s="249"/>
    </row>
    <row r="6" spans="1:5" s="12" customFormat="1" ht="33" customHeight="1">
      <c r="A6" s="246"/>
      <c r="B6" s="241"/>
      <c r="C6" s="241"/>
      <c r="D6" s="61" t="s">
        <v>42</v>
      </c>
      <c r="E6" s="74" t="s">
        <v>1</v>
      </c>
    </row>
    <row r="7" spans="1:5" s="13" customFormat="1" ht="34.5" customHeight="1">
      <c r="A7" s="75" t="s">
        <v>6</v>
      </c>
      <c r="B7" s="20">
        <f>' 3 '!C8</f>
        <v>1298</v>
      </c>
      <c r="C7" s="20">
        <f>' 3 '!D8</f>
        <v>2704</v>
      </c>
      <c r="D7" s="76">
        <f>C7-B7</f>
        <v>1406</v>
      </c>
      <c r="E7" s="77">
        <f>ROUND(C7/B7*100,1)</f>
        <v>208.3</v>
      </c>
    </row>
    <row r="8" spans="1:9" ht="39.75" customHeight="1">
      <c r="A8" s="78" t="s">
        <v>7</v>
      </c>
      <c r="B8" s="99">
        <v>21</v>
      </c>
      <c r="C8" s="79">
        <v>157</v>
      </c>
      <c r="D8" s="80">
        <f aca="true" t="shared" si="0" ref="D8:D26">C8-B8</f>
        <v>136</v>
      </c>
      <c r="E8" s="81">
        <f>IF(B8=0,"*",(D8/B8)*100)</f>
        <v>647.6190476190476</v>
      </c>
      <c r="F8" s="13"/>
      <c r="G8" s="14"/>
      <c r="I8" s="16"/>
    </row>
    <row r="9" spans="1:9" ht="44.25" customHeight="1">
      <c r="A9" s="78" t="s">
        <v>8</v>
      </c>
      <c r="B9" s="79">
        <v>0</v>
      </c>
      <c r="C9" s="79">
        <v>0</v>
      </c>
      <c r="D9" s="80">
        <f t="shared" si="0"/>
        <v>0</v>
      </c>
      <c r="E9" s="81" t="str">
        <f aca="true" t="shared" si="1" ref="E9:E26">IF(B9=0,"*",(D9/B9)*100)</f>
        <v>*</v>
      </c>
      <c r="F9" s="13"/>
      <c r="G9" s="14"/>
      <c r="I9" s="16"/>
    </row>
    <row r="10" spans="1:9" s="17" customFormat="1" ht="27" customHeight="1">
      <c r="A10" s="78" t="s">
        <v>9</v>
      </c>
      <c r="B10" s="79">
        <v>5</v>
      </c>
      <c r="C10" s="79">
        <v>415</v>
      </c>
      <c r="D10" s="80">
        <f t="shared" si="0"/>
        <v>410</v>
      </c>
      <c r="E10" s="81">
        <f t="shared" si="1"/>
        <v>8200</v>
      </c>
      <c r="F10" s="13"/>
      <c r="G10" s="14"/>
      <c r="H10" s="15"/>
      <c r="I10" s="16"/>
    </row>
    <row r="11" spans="1:11" ht="43.5" customHeight="1">
      <c r="A11" s="78" t="s">
        <v>10</v>
      </c>
      <c r="B11" s="79">
        <v>0</v>
      </c>
      <c r="C11" s="79">
        <v>0</v>
      </c>
      <c r="D11" s="80">
        <f t="shared" si="0"/>
        <v>0</v>
      </c>
      <c r="E11" s="81" t="str">
        <f t="shared" si="1"/>
        <v>*</v>
      </c>
      <c r="F11" s="13"/>
      <c r="G11" s="14"/>
      <c r="I11" s="16"/>
      <c r="K11" s="18"/>
    </row>
    <row r="12" spans="1:9" ht="42" customHeight="1">
      <c r="A12" s="78" t="s">
        <v>11</v>
      </c>
      <c r="B12" s="79">
        <v>12</v>
      </c>
      <c r="C12" s="79">
        <v>4</v>
      </c>
      <c r="D12" s="80">
        <f t="shared" si="0"/>
        <v>-8</v>
      </c>
      <c r="E12" s="81">
        <f t="shared" si="1"/>
        <v>-66.66666666666666</v>
      </c>
      <c r="F12" s="13"/>
      <c r="G12" s="14"/>
      <c r="I12" s="16"/>
    </row>
    <row r="13" spans="1:9" ht="19.5" customHeight="1">
      <c r="A13" s="78" t="s">
        <v>12</v>
      </c>
      <c r="B13" s="79">
        <v>0</v>
      </c>
      <c r="C13" s="79">
        <v>2</v>
      </c>
      <c r="D13" s="80">
        <f t="shared" si="0"/>
        <v>2</v>
      </c>
      <c r="E13" s="81" t="str">
        <f t="shared" si="1"/>
        <v>*</v>
      </c>
      <c r="F13" s="13"/>
      <c r="G13" s="14"/>
      <c r="I13" s="62"/>
    </row>
    <row r="14" spans="1:9" ht="41.25" customHeight="1">
      <c r="A14" s="78" t="s">
        <v>13</v>
      </c>
      <c r="B14" s="79">
        <v>31</v>
      </c>
      <c r="C14" s="79">
        <v>10</v>
      </c>
      <c r="D14" s="80">
        <f t="shared" si="0"/>
        <v>-21</v>
      </c>
      <c r="E14" s="81">
        <f t="shared" si="1"/>
        <v>-67.74193548387096</v>
      </c>
      <c r="F14" s="13"/>
      <c r="G14" s="14"/>
      <c r="I14" s="16"/>
    </row>
    <row r="15" spans="1:9" ht="41.25" customHeight="1">
      <c r="A15" s="78" t="s">
        <v>14</v>
      </c>
      <c r="B15" s="79">
        <v>0</v>
      </c>
      <c r="C15" s="79">
        <v>4</v>
      </c>
      <c r="D15" s="80">
        <f t="shared" si="0"/>
        <v>4</v>
      </c>
      <c r="E15" s="81" t="str">
        <f t="shared" si="1"/>
        <v>*</v>
      </c>
      <c r="F15" s="13"/>
      <c r="G15" s="14"/>
      <c r="I15" s="16"/>
    </row>
    <row r="16" spans="1:9" ht="42" customHeight="1">
      <c r="A16" s="78" t="s">
        <v>15</v>
      </c>
      <c r="B16" s="79">
        <v>0</v>
      </c>
      <c r="C16" s="79">
        <v>0</v>
      </c>
      <c r="D16" s="80">
        <f t="shared" si="0"/>
        <v>0</v>
      </c>
      <c r="E16" s="81" t="str">
        <f t="shared" si="1"/>
        <v>*</v>
      </c>
      <c r="F16" s="13"/>
      <c r="G16" s="14"/>
      <c r="I16" s="16"/>
    </row>
    <row r="17" spans="1:9" ht="23.25" customHeight="1">
      <c r="A17" s="78" t="s">
        <v>16</v>
      </c>
      <c r="B17" s="79">
        <v>24</v>
      </c>
      <c r="C17" s="79">
        <v>0</v>
      </c>
      <c r="D17" s="80">
        <f t="shared" si="0"/>
        <v>-24</v>
      </c>
      <c r="E17" s="81">
        <f t="shared" si="1"/>
        <v>-100</v>
      </c>
      <c r="F17" s="13"/>
      <c r="G17" s="14"/>
      <c r="I17" s="16"/>
    </row>
    <row r="18" spans="1:9" ht="22.5" customHeight="1">
      <c r="A18" s="78" t="s">
        <v>17</v>
      </c>
      <c r="B18" s="79">
        <v>0</v>
      </c>
      <c r="C18" s="79">
        <v>0</v>
      </c>
      <c r="D18" s="80">
        <f t="shared" si="0"/>
        <v>0</v>
      </c>
      <c r="E18" s="81" t="str">
        <f t="shared" si="1"/>
        <v>*</v>
      </c>
      <c r="F18" s="13"/>
      <c r="G18" s="14"/>
      <c r="I18" s="16"/>
    </row>
    <row r="19" spans="1:9" ht="22.5" customHeight="1">
      <c r="A19" s="78" t="s">
        <v>18</v>
      </c>
      <c r="B19" s="79">
        <v>13</v>
      </c>
      <c r="C19" s="79">
        <v>0</v>
      </c>
      <c r="D19" s="80">
        <f t="shared" si="0"/>
        <v>-13</v>
      </c>
      <c r="E19" s="81">
        <f t="shared" si="1"/>
        <v>-100</v>
      </c>
      <c r="F19" s="13"/>
      <c r="G19" s="14"/>
      <c r="I19" s="16"/>
    </row>
    <row r="20" spans="1:9" ht="38.25" customHeight="1">
      <c r="A20" s="78" t="s">
        <v>19</v>
      </c>
      <c r="B20" s="79">
        <v>0</v>
      </c>
      <c r="C20" s="79">
        <v>27</v>
      </c>
      <c r="D20" s="80">
        <f t="shared" si="0"/>
        <v>27</v>
      </c>
      <c r="E20" s="81" t="str">
        <f t="shared" si="1"/>
        <v>*</v>
      </c>
      <c r="F20" s="13"/>
      <c r="G20" s="14"/>
      <c r="I20" s="63"/>
    </row>
    <row r="21" spans="1:9" ht="35.25" customHeight="1">
      <c r="A21" s="78" t="s">
        <v>20</v>
      </c>
      <c r="B21" s="79">
        <v>0</v>
      </c>
      <c r="C21" s="79">
        <v>151</v>
      </c>
      <c r="D21" s="80">
        <f t="shared" si="0"/>
        <v>151</v>
      </c>
      <c r="E21" s="81" t="str">
        <f t="shared" si="1"/>
        <v>*</v>
      </c>
      <c r="F21" s="13"/>
      <c r="G21" s="14"/>
      <c r="I21" s="16"/>
    </row>
    <row r="22" spans="1:9" ht="41.25" customHeight="1">
      <c r="A22" s="78" t="s">
        <v>21</v>
      </c>
      <c r="B22" s="79">
        <v>223</v>
      </c>
      <c r="C22" s="79">
        <v>318</v>
      </c>
      <c r="D22" s="80">
        <f t="shared" si="0"/>
        <v>95</v>
      </c>
      <c r="E22" s="81">
        <f t="shared" si="1"/>
        <v>42.600896860986545</v>
      </c>
      <c r="F22" s="13"/>
      <c r="G22" s="14"/>
      <c r="I22" s="16"/>
    </row>
    <row r="23" spans="1:9" ht="19.5" customHeight="1">
      <c r="A23" s="78" t="s">
        <v>22</v>
      </c>
      <c r="B23" s="79">
        <v>22</v>
      </c>
      <c r="C23" s="79">
        <v>4</v>
      </c>
      <c r="D23" s="80">
        <f t="shared" si="0"/>
        <v>-18</v>
      </c>
      <c r="E23" s="81">
        <f t="shared" si="1"/>
        <v>-81.81818181818183</v>
      </c>
      <c r="F23" s="13"/>
      <c r="G23" s="14"/>
      <c r="I23" s="16"/>
    </row>
    <row r="24" spans="1:9" ht="39" customHeight="1">
      <c r="A24" s="78" t="s">
        <v>23</v>
      </c>
      <c r="B24" s="79">
        <v>939</v>
      </c>
      <c r="C24" s="79">
        <v>1612</v>
      </c>
      <c r="D24" s="80">
        <f t="shared" si="0"/>
        <v>673</v>
      </c>
      <c r="E24" s="81">
        <f t="shared" si="1"/>
        <v>71.67199148029819</v>
      </c>
      <c r="F24" s="13"/>
      <c r="G24" s="14"/>
      <c r="I24" s="16"/>
    </row>
    <row r="25" spans="1:9" ht="38.25" customHeight="1">
      <c r="A25" s="78" t="s">
        <v>24</v>
      </c>
      <c r="B25" s="79">
        <v>8</v>
      </c>
      <c r="C25" s="79">
        <v>0</v>
      </c>
      <c r="D25" s="80">
        <f t="shared" si="0"/>
        <v>-8</v>
      </c>
      <c r="E25" s="81">
        <f t="shared" si="1"/>
        <v>-100</v>
      </c>
      <c r="F25" s="13"/>
      <c r="G25" s="14"/>
      <c r="I25" s="16"/>
    </row>
    <row r="26" spans="1:9" ht="22.5" customHeight="1" thickBot="1">
      <c r="A26" s="82" t="s">
        <v>25</v>
      </c>
      <c r="B26" s="83">
        <v>0</v>
      </c>
      <c r="C26" s="83">
        <v>0</v>
      </c>
      <c r="D26" s="84">
        <f t="shared" si="0"/>
        <v>0</v>
      </c>
      <c r="E26" s="85" t="str">
        <f t="shared" si="1"/>
        <v>*</v>
      </c>
      <c r="F26" s="13"/>
      <c r="G26" s="14"/>
      <c r="I26" s="16"/>
    </row>
    <row r="27" spans="1:9" ht="15.75">
      <c r="A27" s="19"/>
      <c r="B27" s="98">
        <f>SUM(B8:B26)</f>
        <v>1298</v>
      </c>
      <c r="C27" s="19">
        <f>SUM(C8:C26)</f>
        <v>2704</v>
      </c>
      <c r="D27" s="19"/>
      <c r="E27" s="19"/>
      <c r="I27" s="16"/>
    </row>
    <row r="28" spans="1:5" ht="12.75">
      <c r="A28" s="19"/>
      <c r="B28" s="19"/>
      <c r="C28" s="19"/>
      <c r="D28" s="19"/>
      <c r="E28" s="19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75" zoomScaleNormal="75" zoomScaleSheetLayoutView="75" zoomScalePageLayoutView="0" workbookViewId="0" topLeftCell="A1">
      <selection activeCell="C17" sqref="C17"/>
    </sheetView>
  </sheetViews>
  <sheetFormatPr defaultColWidth="8.8515625" defaultRowHeight="15"/>
  <cols>
    <col min="1" max="1" width="52.8515625" style="15" customWidth="1"/>
    <col min="2" max="2" width="22.140625" style="15" customWidth="1"/>
    <col min="3" max="3" width="22.00390625" style="15" customWidth="1"/>
    <col min="4" max="5" width="17.7109375" style="15" customWidth="1"/>
    <col min="6" max="6" width="8.8515625" style="15" customWidth="1"/>
    <col min="7" max="7" width="10.8515625" style="15" bestFit="1" customWidth="1"/>
    <col min="8" max="16384" width="8.8515625" style="15" customWidth="1"/>
  </cols>
  <sheetData>
    <row r="1" ht="24.75" customHeight="1">
      <c r="D1" s="182" t="s">
        <v>43</v>
      </c>
    </row>
    <row r="2" spans="1:5" s="10" customFormat="1" ht="49.5" customHeight="1">
      <c r="A2" s="250" t="s">
        <v>168</v>
      </c>
      <c r="B2" s="250"/>
      <c r="C2" s="250"/>
      <c r="D2" s="250"/>
      <c r="E2" s="250"/>
    </row>
    <row r="3" spans="1:5" s="10" customFormat="1" ht="20.25" customHeight="1">
      <c r="A3" s="251" t="s">
        <v>26</v>
      </c>
      <c r="B3" s="251"/>
      <c r="C3" s="251"/>
      <c r="D3" s="251"/>
      <c r="E3" s="251"/>
    </row>
    <row r="4" spans="1:5" s="10" customFormat="1" ht="17.25" customHeight="1" thickBot="1">
      <c r="A4" s="60"/>
      <c r="B4" s="60"/>
      <c r="C4" s="60"/>
      <c r="D4" s="60"/>
      <c r="E4" s="60"/>
    </row>
    <row r="5" spans="1:5" s="12" customFormat="1" ht="25.5" customHeight="1">
      <c r="A5" s="252"/>
      <c r="B5" s="247" t="str">
        <f>' 3 '!C5:C6</f>
        <v>січень-лютий  2019 р.</v>
      </c>
      <c r="C5" s="247" t="str">
        <f>' 3 '!D5:D6</f>
        <v>січень-лютий 2020 р.</v>
      </c>
      <c r="D5" s="254" t="s">
        <v>40</v>
      </c>
      <c r="E5" s="255"/>
    </row>
    <row r="6" spans="1:5" s="12" customFormat="1" ht="37.5" customHeight="1">
      <c r="A6" s="253"/>
      <c r="B6" s="241"/>
      <c r="C6" s="241"/>
      <c r="D6" s="64" t="s">
        <v>42</v>
      </c>
      <c r="E6" s="65" t="s">
        <v>1</v>
      </c>
    </row>
    <row r="7" spans="1:7" s="21" customFormat="1" ht="34.5" customHeight="1">
      <c r="A7" s="66" t="s">
        <v>6</v>
      </c>
      <c r="B7" s="20">
        <f>' 3 '!C8</f>
        <v>1298</v>
      </c>
      <c r="C7" s="20">
        <f>' 3 '!D8</f>
        <v>2704</v>
      </c>
      <c r="D7" s="20">
        <f>C7-B7</f>
        <v>1406</v>
      </c>
      <c r="E7" s="67">
        <f>ROUND(C7/B7*100,1)</f>
        <v>208.3</v>
      </c>
      <c r="G7" s="22"/>
    </row>
    <row r="8" spans="1:11" ht="51" customHeight="1">
      <c r="A8" s="68" t="s">
        <v>27</v>
      </c>
      <c r="B8" s="23">
        <v>159</v>
      </c>
      <c r="C8" s="23">
        <v>188</v>
      </c>
      <c r="D8" s="24">
        <f aca="true" t="shared" si="0" ref="D8:D16">C8-B8</f>
        <v>29</v>
      </c>
      <c r="E8" s="69">
        <f aca="true" t="shared" si="1" ref="E8:E16">ROUND(C8/B8*100,1)</f>
        <v>118.2</v>
      </c>
      <c r="G8" s="22"/>
      <c r="H8" s="25"/>
      <c r="K8" s="25"/>
    </row>
    <row r="9" spans="1:11" ht="35.25" customHeight="1">
      <c r="A9" s="68" t="s">
        <v>28</v>
      </c>
      <c r="B9" s="23">
        <v>219</v>
      </c>
      <c r="C9" s="23">
        <v>659</v>
      </c>
      <c r="D9" s="24">
        <f t="shared" si="0"/>
        <v>440</v>
      </c>
      <c r="E9" s="69">
        <f t="shared" si="1"/>
        <v>300.9</v>
      </c>
      <c r="G9" s="22"/>
      <c r="H9" s="25"/>
      <c r="K9" s="25"/>
    </row>
    <row r="10" spans="1:11" s="17" customFormat="1" ht="25.5" customHeight="1">
      <c r="A10" s="68" t="s">
        <v>29</v>
      </c>
      <c r="B10" s="23">
        <v>452</v>
      </c>
      <c r="C10" s="23">
        <v>712</v>
      </c>
      <c r="D10" s="24">
        <f t="shared" si="0"/>
        <v>260</v>
      </c>
      <c r="E10" s="69">
        <f t="shared" si="1"/>
        <v>157.5</v>
      </c>
      <c r="F10" s="15"/>
      <c r="G10" s="22"/>
      <c r="H10" s="25"/>
      <c r="I10" s="15"/>
      <c r="K10" s="25"/>
    </row>
    <row r="11" spans="1:11" ht="36.75" customHeight="1">
      <c r="A11" s="68" t="s">
        <v>30</v>
      </c>
      <c r="B11" s="23">
        <v>74</v>
      </c>
      <c r="C11" s="23">
        <v>100</v>
      </c>
      <c r="D11" s="24">
        <f t="shared" si="0"/>
        <v>26</v>
      </c>
      <c r="E11" s="69">
        <f t="shared" si="1"/>
        <v>135.1</v>
      </c>
      <c r="G11" s="22"/>
      <c r="H11" s="25"/>
      <c r="K11" s="25"/>
    </row>
    <row r="12" spans="1:11" ht="28.5" customHeight="1">
      <c r="A12" s="68" t="s">
        <v>31</v>
      </c>
      <c r="B12" s="23">
        <v>197</v>
      </c>
      <c r="C12" s="23">
        <v>423</v>
      </c>
      <c r="D12" s="24">
        <f t="shared" si="0"/>
        <v>226</v>
      </c>
      <c r="E12" s="69">
        <f t="shared" si="1"/>
        <v>214.7</v>
      </c>
      <c r="G12" s="22"/>
      <c r="H12" s="25"/>
      <c r="K12" s="25"/>
    </row>
    <row r="13" spans="1:11" ht="59.25" customHeight="1">
      <c r="A13" s="68" t="s">
        <v>32</v>
      </c>
      <c r="B13" s="23">
        <v>15</v>
      </c>
      <c r="C13" s="23">
        <v>5</v>
      </c>
      <c r="D13" s="24">
        <f t="shared" si="0"/>
        <v>-10</v>
      </c>
      <c r="E13" s="69">
        <f t="shared" si="1"/>
        <v>33.3</v>
      </c>
      <c r="G13" s="22"/>
      <c r="H13" s="25"/>
      <c r="K13" s="25"/>
    </row>
    <row r="14" spans="1:18" ht="30.75" customHeight="1">
      <c r="A14" s="68" t="s">
        <v>33</v>
      </c>
      <c r="B14" s="23">
        <v>34</v>
      </c>
      <c r="C14" s="23">
        <v>166</v>
      </c>
      <c r="D14" s="24">
        <f t="shared" si="0"/>
        <v>132</v>
      </c>
      <c r="E14" s="69">
        <f t="shared" si="1"/>
        <v>488.2</v>
      </c>
      <c r="G14" s="22"/>
      <c r="H14" s="25"/>
      <c r="K14" s="25"/>
      <c r="R14" s="26"/>
    </row>
    <row r="15" spans="1:18" ht="75" customHeight="1">
      <c r="A15" s="68" t="s">
        <v>34</v>
      </c>
      <c r="B15" s="23">
        <v>61</v>
      </c>
      <c r="C15" s="23">
        <v>236</v>
      </c>
      <c r="D15" s="24">
        <f t="shared" si="0"/>
        <v>175</v>
      </c>
      <c r="E15" s="69">
        <f t="shared" si="1"/>
        <v>386.9</v>
      </c>
      <c r="G15" s="22"/>
      <c r="H15" s="25"/>
      <c r="K15" s="25"/>
      <c r="R15" s="26"/>
    </row>
    <row r="16" spans="1:18" ht="33" customHeight="1" thickBot="1">
      <c r="A16" s="70" t="s">
        <v>35</v>
      </c>
      <c r="B16" s="71">
        <v>87</v>
      </c>
      <c r="C16" s="71">
        <v>215</v>
      </c>
      <c r="D16" s="72">
        <f t="shared" si="0"/>
        <v>128</v>
      </c>
      <c r="E16" s="73">
        <f t="shared" si="1"/>
        <v>247.1</v>
      </c>
      <c r="G16" s="22"/>
      <c r="H16" s="25"/>
      <c r="K16" s="25"/>
      <c r="R16" s="26"/>
    </row>
    <row r="17" spans="1:18" ht="12.75">
      <c r="A17" s="19"/>
      <c r="B17" s="98">
        <f>SUM(B8:B16)</f>
        <v>1298</v>
      </c>
      <c r="C17" s="98">
        <f>SUM(C8:C16)</f>
        <v>2704</v>
      </c>
      <c r="D17" s="19"/>
      <c r="R17" s="26"/>
    </row>
    <row r="18" spans="1:18" ht="12.75">
      <c r="A18" s="19"/>
      <c r="B18" s="19"/>
      <c r="C18" s="19"/>
      <c r="D18" s="19"/>
      <c r="R18" s="26"/>
    </row>
    <row r="19" ht="12.75">
      <c r="R19" s="26"/>
    </row>
    <row r="20" ht="12.75">
      <c r="R20" s="26"/>
    </row>
    <row r="21" ht="12.75">
      <c r="R21" s="26"/>
    </row>
    <row r="22" ht="12.75">
      <c r="R22" s="26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3937007874015748" right="0" top="0.5118110236220472" bottom="0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70" zoomScaleSheetLayoutView="70" zoomScalePageLayoutView="0" workbookViewId="0" topLeftCell="A1">
      <selection activeCell="J15" sqref="J15"/>
    </sheetView>
  </sheetViews>
  <sheetFormatPr defaultColWidth="9.140625" defaultRowHeight="15"/>
  <cols>
    <col min="1" max="1" width="71.7109375" style="122" customWidth="1"/>
    <col min="2" max="3" width="17.140625" style="122" customWidth="1"/>
    <col min="4" max="4" width="16.8515625" style="127" customWidth="1"/>
    <col min="5" max="6" width="0" style="122" hidden="1" customWidth="1"/>
    <col min="7" max="16384" width="9.140625" style="122" customWidth="1"/>
  </cols>
  <sheetData>
    <row r="1" ht="24.75" customHeight="1">
      <c r="C1" s="182"/>
    </row>
    <row r="2" spans="1:4" ht="33" customHeight="1">
      <c r="A2" s="259" t="s">
        <v>149</v>
      </c>
      <c r="B2" s="259"/>
      <c r="C2" s="259"/>
      <c r="D2" s="259"/>
    </row>
    <row r="3" spans="1:4" ht="30.75" customHeight="1">
      <c r="A3" s="260" t="s">
        <v>150</v>
      </c>
      <c r="B3" s="260"/>
      <c r="C3" s="260"/>
      <c r="D3" s="260"/>
    </row>
    <row r="4" spans="1:4" ht="61.5" customHeight="1">
      <c r="A4" s="130" t="s">
        <v>0</v>
      </c>
      <c r="B4" s="200" t="s">
        <v>123</v>
      </c>
      <c r="C4" s="200" t="s">
        <v>124</v>
      </c>
      <c r="D4" s="200" t="s">
        <v>169</v>
      </c>
    </row>
    <row r="5" spans="1:4" ht="34.5" customHeight="1">
      <c r="A5" s="203" t="s">
        <v>125</v>
      </c>
      <c r="B5" s="202" t="s">
        <v>126</v>
      </c>
      <c r="C5" s="202" t="s">
        <v>127</v>
      </c>
      <c r="D5" s="202" t="s">
        <v>173</v>
      </c>
    </row>
    <row r="6" spans="1:4" ht="24.75" customHeight="1">
      <c r="A6" s="131" t="s">
        <v>128</v>
      </c>
      <c r="B6" s="140">
        <v>53521</v>
      </c>
      <c r="C6" s="140">
        <v>51316</v>
      </c>
      <c r="D6" s="140">
        <v>24824</v>
      </c>
    </row>
    <row r="7" spans="1:6" ht="39.75" customHeight="1">
      <c r="A7" s="132" t="s">
        <v>129</v>
      </c>
      <c r="B7" s="139">
        <v>37277</v>
      </c>
      <c r="C7" s="139">
        <v>37326</v>
      </c>
      <c r="D7" s="139">
        <f>7!E7</f>
        <v>4625</v>
      </c>
      <c r="E7" s="123">
        <f>B7-B8</f>
        <v>20745</v>
      </c>
      <c r="F7" s="123">
        <f>D7-D8</f>
        <v>1968</v>
      </c>
    </row>
    <row r="8" spans="1:6" ht="34.5" customHeight="1">
      <c r="A8" s="133" t="s">
        <v>130</v>
      </c>
      <c r="B8" s="141">
        <v>16532</v>
      </c>
      <c r="C8" s="141">
        <v>18822</v>
      </c>
      <c r="D8" s="141">
        <f>7!F7</f>
        <v>2657</v>
      </c>
      <c r="E8" s="124"/>
      <c r="F8" s="125"/>
    </row>
    <row r="9" spans="1:7" ht="39.75" customHeight="1">
      <c r="A9" s="204" t="s">
        <v>131</v>
      </c>
      <c r="B9" s="185">
        <v>44.3</v>
      </c>
      <c r="C9" s="185">
        <v>50.4</v>
      </c>
      <c r="D9" s="185">
        <v>57.4</v>
      </c>
      <c r="E9" s="124"/>
      <c r="F9" s="125"/>
      <c r="G9" s="126"/>
    </row>
    <row r="10" spans="1:7" ht="42" customHeight="1">
      <c r="A10" s="205" t="s">
        <v>132</v>
      </c>
      <c r="B10" s="186">
        <v>19366</v>
      </c>
      <c r="C10" s="186">
        <v>17144</v>
      </c>
      <c r="D10" s="186">
        <v>1729</v>
      </c>
      <c r="G10" s="126"/>
    </row>
    <row r="11" spans="1:7" ht="43.5" customHeight="1">
      <c r="A11" s="206" t="s">
        <v>133</v>
      </c>
      <c r="B11" s="186">
        <v>52</v>
      </c>
      <c r="C11" s="186">
        <v>52</v>
      </c>
      <c r="D11" s="186">
        <v>9</v>
      </c>
      <c r="G11" s="126"/>
    </row>
    <row r="12" spans="1:4" ht="43.5" customHeight="1">
      <c r="A12" s="207" t="s">
        <v>134</v>
      </c>
      <c r="B12" s="180">
        <v>522</v>
      </c>
      <c r="C12" s="180">
        <v>505</v>
      </c>
      <c r="D12" s="180">
        <v>57</v>
      </c>
    </row>
    <row r="13" spans="1:4" ht="36.75" customHeight="1">
      <c r="A13" s="134" t="s">
        <v>135</v>
      </c>
      <c r="B13" s="142">
        <v>7231</v>
      </c>
      <c r="C13" s="142">
        <v>6221</v>
      </c>
      <c r="D13" s="142">
        <f>7!H7</f>
        <v>1542</v>
      </c>
    </row>
    <row r="14" spans="1:4" ht="24.75" customHeight="1">
      <c r="A14" s="208" t="s">
        <v>136</v>
      </c>
      <c r="B14" s="180">
        <v>34</v>
      </c>
      <c r="C14" s="180">
        <v>321</v>
      </c>
      <c r="D14" s="180">
        <v>38</v>
      </c>
    </row>
    <row r="15" spans="1:4" ht="36.75" customHeight="1">
      <c r="A15" s="135" t="s">
        <v>137</v>
      </c>
      <c r="B15" s="187">
        <v>15</v>
      </c>
      <c r="C15" s="187">
        <v>28</v>
      </c>
      <c r="D15" s="187">
        <v>10</v>
      </c>
    </row>
    <row r="16" spans="1:5" ht="47.25" customHeight="1">
      <c r="A16" s="132" t="s">
        <v>138</v>
      </c>
      <c r="B16" s="144">
        <v>10880</v>
      </c>
      <c r="C16" s="144">
        <v>9259</v>
      </c>
      <c r="D16" s="144">
        <f>7!L7</f>
        <v>958</v>
      </c>
      <c r="E16" s="127"/>
    </row>
    <row r="17" spans="1:4" ht="42.75" customHeight="1">
      <c r="A17" s="134" t="s">
        <v>139</v>
      </c>
      <c r="B17" s="180">
        <v>144750</v>
      </c>
      <c r="C17" s="180">
        <v>131526</v>
      </c>
      <c r="D17" s="180">
        <f>7!I7</f>
        <v>30027</v>
      </c>
    </row>
    <row r="18" spans="1:4" ht="25.5" customHeight="1">
      <c r="A18" s="134" t="s">
        <v>140</v>
      </c>
      <c r="B18" s="187">
        <v>43044</v>
      </c>
      <c r="C18" s="187">
        <v>43588</v>
      </c>
      <c r="D18" s="187">
        <v>21590</v>
      </c>
    </row>
    <row r="19" spans="1:5" ht="44.25" customHeight="1">
      <c r="A19" s="137" t="s">
        <v>141</v>
      </c>
      <c r="B19" s="142">
        <v>7481</v>
      </c>
      <c r="C19" s="142">
        <v>7329</v>
      </c>
      <c r="D19" s="142">
        <f>7!M7</f>
        <v>2264</v>
      </c>
      <c r="E19" s="128"/>
    </row>
    <row r="20" spans="1:5" ht="28.5" customHeight="1">
      <c r="A20" s="132" t="s">
        <v>142</v>
      </c>
      <c r="B20" s="139">
        <v>39897</v>
      </c>
      <c r="C20" s="139">
        <v>40600</v>
      </c>
      <c r="D20" s="139">
        <f>7!N7</f>
        <v>6467</v>
      </c>
      <c r="E20" s="128"/>
    </row>
    <row r="21" spans="1:4" ht="44.25" customHeight="1">
      <c r="A21" s="257" t="s">
        <v>143</v>
      </c>
      <c r="B21" s="258"/>
      <c r="C21" s="258"/>
      <c r="D21" s="258"/>
    </row>
    <row r="22" spans="1:4" ht="69" customHeight="1">
      <c r="A22" s="130" t="s">
        <v>0</v>
      </c>
      <c r="B22" s="130" t="s">
        <v>144</v>
      </c>
      <c r="C22" s="130" t="s">
        <v>145</v>
      </c>
      <c r="D22" s="130" t="s">
        <v>170</v>
      </c>
    </row>
    <row r="23" spans="1:4" ht="46.5" customHeight="1">
      <c r="A23" s="132" t="s">
        <v>146</v>
      </c>
      <c r="B23" s="139">
        <v>38009</v>
      </c>
      <c r="C23" s="139">
        <v>38709</v>
      </c>
      <c r="D23" s="139">
        <f>7!O7</f>
        <v>41310</v>
      </c>
    </row>
    <row r="24" spans="1:4" ht="24" customHeight="1">
      <c r="A24" s="131" t="s">
        <v>128</v>
      </c>
      <c r="B24" s="139">
        <v>17758</v>
      </c>
      <c r="C24" s="139">
        <v>17830</v>
      </c>
      <c r="D24" s="139">
        <f>7!P7</f>
        <v>20405</v>
      </c>
    </row>
    <row r="25" spans="1:7" ht="38.25" customHeight="1">
      <c r="A25" s="134" t="s">
        <v>140</v>
      </c>
      <c r="B25" s="139">
        <v>14832</v>
      </c>
      <c r="C25" s="139">
        <v>15335</v>
      </c>
      <c r="D25" s="139">
        <f>7!Q7</f>
        <v>17950</v>
      </c>
      <c r="E25" s="128"/>
      <c r="G25" s="128"/>
    </row>
    <row r="26" spans="1:9" ht="41.25" customHeight="1">
      <c r="A26" s="138" t="s">
        <v>147</v>
      </c>
      <c r="B26" s="143">
        <v>2700</v>
      </c>
      <c r="C26" s="143">
        <v>3463</v>
      </c>
      <c r="D26" s="143">
        <f>7!R7</f>
        <v>3793.97</v>
      </c>
      <c r="G26" s="128"/>
      <c r="I26" s="129"/>
    </row>
    <row r="27" spans="1:9" ht="45" customHeight="1">
      <c r="A27" s="136" t="s">
        <v>148</v>
      </c>
      <c r="B27" s="181">
        <v>530</v>
      </c>
      <c r="C27" s="181">
        <v>447</v>
      </c>
      <c r="D27" s="181">
        <f>7!S7</f>
        <v>1289</v>
      </c>
      <c r="G27" s="128"/>
      <c r="I27" s="129"/>
    </row>
    <row r="28" spans="1:9" ht="41.25" customHeight="1">
      <c r="A28" s="138" t="s">
        <v>2</v>
      </c>
      <c r="B28" s="143">
        <v>5847</v>
      </c>
      <c r="C28" s="143">
        <v>6589</v>
      </c>
      <c r="D28" s="143">
        <f>7!T7</f>
        <v>6455.82</v>
      </c>
      <c r="G28" s="128"/>
      <c r="I28" s="129"/>
    </row>
    <row r="29" spans="1:4" ht="33" customHeight="1">
      <c r="A29" s="256"/>
      <c r="B29" s="256"/>
      <c r="C29" s="256"/>
      <c r="D29" s="256"/>
    </row>
  </sheetData>
  <sheetProtection/>
  <mergeCells count="4">
    <mergeCell ref="A29:D29"/>
    <mergeCell ref="A21:D21"/>
    <mergeCell ref="A2:D2"/>
    <mergeCell ref="A3:D3"/>
  </mergeCells>
  <printOptions horizontalCentered="1"/>
  <pageMargins left="0.1968503937007874" right="0" top="0.3937007874015748" bottom="0" header="0" footer="0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81" zoomScaleNormal="75" zoomScaleSheetLayoutView="81" zoomScalePageLayoutView="0" workbookViewId="0" topLeftCell="H1">
      <selection activeCell="T7" sqref="T7:T30"/>
    </sheetView>
  </sheetViews>
  <sheetFormatPr defaultColWidth="9.140625" defaultRowHeight="15"/>
  <cols>
    <col min="1" max="1" width="31.8515625" style="3" customWidth="1"/>
    <col min="2" max="10" width="15.7109375" style="3" customWidth="1"/>
    <col min="11" max="11" width="17.57421875" style="3" customWidth="1"/>
    <col min="12" max="19" width="15.7109375" style="3" customWidth="1"/>
    <col min="20" max="20" width="15.421875" style="3" customWidth="1"/>
    <col min="21" max="16384" width="9.140625" style="3" customWidth="1"/>
  </cols>
  <sheetData>
    <row r="1" spans="2:10" ht="24.75" customHeight="1">
      <c r="B1" s="265" t="s">
        <v>53</v>
      </c>
      <c r="C1" s="265"/>
      <c r="D1" s="265"/>
      <c r="E1" s="265"/>
      <c r="F1" s="265"/>
      <c r="G1" s="265"/>
      <c r="H1" s="265"/>
      <c r="I1" s="265"/>
      <c r="J1" s="265"/>
    </row>
    <row r="2" spans="1:15" ht="21.75" customHeight="1">
      <c r="A2" s="1"/>
      <c r="B2" s="266" t="s">
        <v>171</v>
      </c>
      <c r="C2" s="266"/>
      <c r="D2" s="266"/>
      <c r="E2" s="266"/>
      <c r="F2" s="266"/>
      <c r="G2" s="266"/>
      <c r="H2" s="266"/>
      <c r="I2" s="266"/>
      <c r="J2" s="266"/>
      <c r="K2" s="100"/>
      <c r="L2" s="2"/>
      <c r="M2" s="2"/>
      <c r="O2" s="4"/>
    </row>
    <row r="3" spans="1:15" ht="21.75" customHeight="1">
      <c r="A3" s="5"/>
      <c r="B3" s="270"/>
      <c r="C3" s="270"/>
      <c r="D3" s="270"/>
      <c r="E3" s="270"/>
      <c r="F3" s="270"/>
      <c r="G3" s="270"/>
      <c r="H3" s="101"/>
      <c r="I3" s="101"/>
      <c r="J3" s="101"/>
      <c r="K3" s="101"/>
      <c r="L3" s="6"/>
      <c r="M3" s="4" t="s">
        <v>3</v>
      </c>
      <c r="N3" s="7"/>
      <c r="O3" s="4"/>
    </row>
    <row r="4" spans="1:20" ht="38.25" customHeight="1">
      <c r="A4" s="268"/>
      <c r="B4" s="267" t="s">
        <v>151</v>
      </c>
      <c r="C4" s="267" t="s">
        <v>152</v>
      </c>
      <c r="D4" s="267" t="s">
        <v>153</v>
      </c>
      <c r="E4" s="267" t="s">
        <v>154</v>
      </c>
      <c r="F4" s="267" t="s">
        <v>155</v>
      </c>
      <c r="G4" s="267" t="s">
        <v>156</v>
      </c>
      <c r="H4" s="267" t="s">
        <v>157</v>
      </c>
      <c r="I4" s="267" t="s">
        <v>54</v>
      </c>
      <c r="J4" s="267" t="s">
        <v>55</v>
      </c>
      <c r="K4" s="267"/>
      <c r="L4" s="261" t="s">
        <v>56</v>
      </c>
      <c r="M4" s="271" t="s">
        <v>57</v>
      </c>
      <c r="N4" s="261" t="s">
        <v>158</v>
      </c>
      <c r="O4" s="261" t="s">
        <v>159</v>
      </c>
      <c r="P4" s="261" t="s">
        <v>160</v>
      </c>
      <c r="Q4" s="261" t="s">
        <v>161</v>
      </c>
      <c r="R4" s="263" t="s">
        <v>172</v>
      </c>
      <c r="S4" s="261" t="s">
        <v>162</v>
      </c>
      <c r="T4" s="261" t="s">
        <v>163</v>
      </c>
    </row>
    <row r="5" spans="1:20" ht="60.75" customHeight="1">
      <c r="A5" s="269"/>
      <c r="B5" s="267"/>
      <c r="C5" s="267"/>
      <c r="D5" s="267"/>
      <c r="E5" s="267"/>
      <c r="F5" s="267"/>
      <c r="G5" s="267"/>
      <c r="H5" s="267"/>
      <c r="I5" s="267"/>
      <c r="J5" s="201" t="s">
        <v>58</v>
      </c>
      <c r="K5" s="201" t="s">
        <v>59</v>
      </c>
      <c r="L5" s="262"/>
      <c r="M5" s="272"/>
      <c r="N5" s="262"/>
      <c r="O5" s="262"/>
      <c r="P5" s="262"/>
      <c r="Q5" s="262"/>
      <c r="R5" s="264"/>
      <c r="S5" s="262"/>
      <c r="T5" s="262"/>
    </row>
    <row r="6" spans="1:20" ht="12.75" customHeight="1">
      <c r="A6" s="8"/>
      <c r="B6" s="8">
        <v>1</v>
      </c>
      <c r="C6" s="8">
        <v>2</v>
      </c>
      <c r="D6" s="8">
        <v>3</v>
      </c>
      <c r="E6" s="8">
        <v>4</v>
      </c>
      <c r="F6" s="8">
        <v>5</v>
      </c>
      <c r="G6" s="170">
        <v>6</v>
      </c>
      <c r="H6" s="170">
        <v>7</v>
      </c>
      <c r="I6" s="170">
        <v>8</v>
      </c>
      <c r="J6" s="170">
        <v>9</v>
      </c>
      <c r="K6" s="8">
        <v>10</v>
      </c>
      <c r="L6" s="18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188">
        <v>19</v>
      </c>
    </row>
    <row r="7" spans="1:20" s="104" customFormat="1" ht="18.75" customHeight="1">
      <c r="A7" s="86" t="s">
        <v>43</v>
      </c>
      <c r="B7" s="210">
        <f>SUM(B8:B30)</f>
        <v>48765</v>
      </c>
      <c r="C7" s="87">
        <f>SUM(C8:C30)</f>
        <v>24824</v>
      </c>
      <c r="D7" s="87">
        <f>SUM(D8:D30)</f>
        <v>6994</v>
      </c>
      <c r="E7" s="87">
        <f>SUM(E8:E30)</f>
        <v>4625</v>
      </c>
      <c r="F7" s="87">
        <f>SUM(F8:F30)</f>
        <v>2657</v>
      </c>
      <c r="G7" s="102">
        <v>57.4</v>
      </c>
      <c r="H7" s="87">
        <f aca="true" t="shared" si="0" ref="H7:Q7">SUM(H8:H30)</f>
        <v>1542</v>
      </c>
      <c r="I7" s="87">
        <f t="shared" si="0"/>
        <v>30027</v>
      </c>
      <c r="J7" s="87">
        <f t="shared" si="0"/>
        <v>23322</v>
      </c>
      <c r="K7" s="87">
        <f t="shared" si="0"/>
        <v>1657</v>
      </c>
      <c r="L7" s="87">
        <f t="shared" si="0"/>
        <v>958</v>
      </c>
      <c r="M7" s="103">
        <f t="shared" si="0"/>
        <v>2264</v>
      </c>
      <c r="N7" s="87">
        <f t="shared" si="0"/>
        <v>6467</v>
      </c>
      <c r="O7" s="210">
        <f t="shared" si="0"/>
        <v>41310</v>
      </c>
      <c r="P7" s="87">
        <f t="shared" si="0"/>
        <v>20405</v>
      </c>
      <c r="Q7" s="87">
        <f t="shared" si="0"/>
        <v>17950</v>
      </c>
      <c r="R7" s="87">
        <v>3793.97</v>
      </c>
      <c r="S7" s="87">
        <f>SUM(S8:S30)</f>
        <v>1289</v>
      </c>
      <c r="T7" s="107">
        <v>6455.82</v>
      </c>
    </row>
    <row r="8" spans="1:20" ht="24.75" customHeight="1">
      <c r="A8" s="118" t="s">
        <v>60</v>
      </c>
      <c r="B8" s="209">
        <v>1314</v>
      </c>
      <c r="C8" s="106">
        <v>1232</v>
      </c>
      <c r="D8" s="105">
        <v>367</v>
      </c>
      <c r="E8" s="105">
        <v>179</v>
      </c>
      <c r="F8" s="105">
        <v>77</v>
      </c>
      <c r="G8" s="189">
        <v>43</v>
      </c>
      <c r="H8" s="108">
        <v>86</v>
      </c>
      <c r="I8" s="105">
        <v>1489</v>
      </c>
      <c r="J8" s="105">
        <v>1222</v>
      </c>
      <c r="K8" s="106">
        <v>62</v>
      </c>
      <c r="L8" s="105">
        <v>15</v>
      </c>
      <c r="M8" s="109">
        <v>84</v>
      </c>
      <c r="N8" s="121">
        <v>180</v>
      </c>
      <c r="O8" s="211">
        <v>1018</v>
      </c>
      <c r="P8" s="105">
        <v>1016</v>
      </c>
      <c r="Q8" s="105">
        <v>951</v>
      </c>
      <c r="R8" s="105">
        <v>3488.7456037514653</v>
      </c>
      <c r="S8" s="105">
        <v>5</v>
      </c>
      <c r="T8" s="105">
        <v>4880</v>
      </c>
    </row>
    <row r="9" spans="1:20" ht="24.75" customHeight="1">
      <c r="A9" s="118" t="s">
        <v>61</v>
      </c>
      <c r="B9" s="209">
        <v>817</v>
      </c>
      <c r="C9" s="106">
        <v>747</v>
      </c>
      <c r="D9" s="105">
        <v>207</v>
      </c>
      <c r="E9" s="105">
        <v>117</v>
      </c>
      <c r="F9" s="105">
        <v>58</v>
      </c>
      <c r="G9" s="189">
        <v>49.6</v>
      </c>
      <c r="H9" s="108">
        <v>84</v>
      </c>
      <c r="I9" s="105">
        <v>927</v>
      </c>
      <c r="J9" s="105">
        <v>737</v>
      </c>
      <c r="K9" s="106">
        <v>19</v>
      </c>
      <c r="L9" s="105">
        <v>43</v>
      </c>
      <c r="M9" s="109">
        <v>60</v>
      </c>
      <c r="N9" s="121">
        <v>136</v>
      </c>
      <c r="O9" s="211">
        <v>636</v>
      </c>
      <c r="P9" s="105">
        <v>629</v>
      </c>
      <c r="Q9" s="105">
        <v>582</v>
      </c>
      <c r="R9" s="105">
        <v>4090.3010033444816</v>
      </c>
      <c r="S9" s="105">
        <v>34</v>
      </c>
      <c r="T9" s="105">
        <v>5086.85</v>
      </c>
    </row>
    <row r="10" spans="1:20" ht="24.75" customHeight="1">
      <c r="A10" s="118" t="s">
        <v>62</v>
      </c>
      <c r="B10" s="209">
        <v>1134</v>
      </c>
      <c r="C10" s="106">
        <v>959</v>
      </c>
      <c r="D10" s="105">
        <v>225</v>
      </c>
      <c r="E10" s="105">
        <v>199</v>
      </c>
      <c r="F10" s="105">
        <v>155</v>
      </c>
      <c r="G10" s="189">
        <v>77.9</v>
      </c>
      <c r="H10" s="108">
        <v>54</v>
      </c>
      <c r="I10" s="105">
        <v>1021</v>
      </c>
      <c r="J10" s="105">
        <v>863</v>
      </c>
      <c r="K10" s="106">
        <v>0</v>
      </c>
      <c r="L10" s="105">
        <v>94</v>
      </c>
      <c r="M10" s="109">
        <v>56</v>
      </c>
      <c r="N10" s="121">
        <v>197</v>
      </c>
      <c r="O10" s="211">
        <v>889</v>
      </c>
      <c r="P10" s="105">
        <v>853</v>
      </c>
      <c r="Q10" s="105">
        <v>795</v>
      </c>
      <c r="R10" s="105">
        <v>4112.738853503185</v>
      </c>
      <c r="S10" s="105">
        <v>4</v>
      </c>
      <c r="T10" s="105">
        <v>6500</v>
      </c>
    </row>
    <row r="11" spans="1:20" ht="24.75" customHeight="1">
      <c r="A11" s="118" t="s">
        <v>63</v>
      </c>
      <c r="B11" s="209">
        <v>1375</v>
      </c>
      <c r="C11" s="106">
        <v>1069</v>
      </c>
      <c r="D11" s="105">
        <v>282</v>
      </c>
      <c r="E11" s="105">
        <v>170</v>
      </c>
      <c r="F11" s="105">
        <v>94</v>
      </c>
      <c r="G11" s="189">
        <v>55.3</v>
      </c>
      <c r="H11" s="108">
        <v>30</v>
      </c>
      <c r="I11" s="105">
        <v>1209</v>
      </c>
      <c r="J11" s="105">
        <v>1024</v>
      </c>
      <c r="K11" s="106">
        <v>0</v>
      </c>
      <c r="L11" s="105">
        <v>0</v>
      </c>
      <c r="M11" s="109">
        <v>91</v>
      </c>
      <c r="N11" s="121">
        <v>180</v>
      </c>
      <c r="O11" s="211">
        <v>1052</v>
      </c>
      <c r="P11" s="105">
        <v>864</v>
      </c>
      <c r="Q11" s="105">
        <v>759</v>
      </c>
      <c r="R11" s="105">
        <v>3737.101063829787</v>
      </c>
      <c r="S11" s="105">
        <v>21</v>
      </c>
      <c r="T11" s="105">
        <v>6010.24</v>
      </c>
    </row>
    <row r="12" spans="1:20" s="7" customFormat="1" ht="24.75" customHeight="1">
      <c r="A12" s="118" t="s">
        <v>64</v>
      </c>
      <c r="B12" s="209">
        <v>3475</v>
      </c>
      <c r="C12" s="106">
        <v>1079</v>
      </c>
      <c r="D12" s="105">
        <v>251</v>
      </c>
      <c r="E12" s="105">
        <v>197</v>
      </c>
      <c r="F12" s="105">
        <v>66</v>
      </c>
      <c r="G12" s="189">
        <v>33.5</v>
      </c>
      <c r="H12" s="108">
        <v>144</v>
      </c>
      <c r="I12" s="105">
        <v>1398</v>
      </c>
      <c r="J12" s="105">
        <v>993</v>
      </c>
      <c r="K12" s="106">
        <v>158</v>
      </c>
      <c r="L12" s="105">
        <v>38</v>
      </c>
      <c r="M12" s="109">
        <v>100</v>
      </c>
      <c r="N12" s="121">
        <v>315</v>
      </c>
      <c r="O12" s="211">
        <v>3220</v>
      </c>
      <c r="P12" s="105">
        <v>864</v>
      </c>
      <c r="Q12" s="105">
        <v>802</v>
      </c>
      <c r="R12" s="105">
        <v>4358.133669609079</v>
      </c>
      <c r="S12" s="105">
        <v>45</v>
      </c>
      <c r="T12" s="105">
        <v>7045.44</v>
      </c>
    </row>
    <row r="13" spans="1:20" s="7" customFormat="1" ht="24.75" customHeight="1">
      <c r="A13" s="118" t="s">
        <v>65</v>
      </c>
      <c r="B13" s="209">
        <v>1646</v>
      </c>
      <c r="C13" s="106">
        <v>532</v>
      </c>
      <c r="D13" s="105">
        <v>175</v>
      </c>
      <c r="E13" s="105">
        <v>71</v>
      </c>
      <c r="F13" s="105">
        <v>26</v>
      </c>
      <c r="G13" s="189">
        <v>36.6</v>
      </c>
      <c r="H13" s="108">
        <v>27</v>
      </c>
      <c r="I13" s="105">
        <v>667</v>
      </c>
      <c r="J13" s="105">
        <v>514</v>
      </c>
      <c r="K13" s="106">
        <v>119</v>
      </c>
      <c r="L13" s="105">
        <v>50</v>
      </c>
      <c r="M13" s="109">
        <v>55</v>
      </c>
      <c r="N13" s="121">
        <v>113</v>
      </c>
      <c r="O13" s="211">
        <v>1516</v>
      </c>
      <c r="P13" s="105">
        <v>456</v>
      </c>
      <c r="Q13" s="105">
        <v>427</v>
      </c>
      <c r="R13" s="105">
        <v>4234.128878281623</v>
      </c>
      <c r="S13" s="105">
        <v>45</v>
      </c>
      <c r="T13" s="105">
        <v>5019.11</v>
      </c>
    </row>
    <row r="14" spans="1:20" s="7" customFormat="1" ht="24.75" customHeight="1">
      <c r="A14" s="118" t="s">
        <v>66</v>
      </c>
      <c r="B14" s="209">
        <v>993</v>
      </c>
      <c r="C14" s="106">
        <v>800</v>
      </c>
      <c r="D14" s="105">
        <v>313</v>
      </c>
      <c r="E14" s="105">
        <v>210</v>
      </c>
      <c r="F14" s="105">
        <v>160</v>
      </c>
      <c r="G14" s="189">
        <v>76.2</v>
      </c>
      <c r="H14" s="108">
        <v>27</v>
      </c>
      <c r="I14" s="105">
        <v>1205</v>
      </c>
      <c r="J14" s="105">
        <v>765</v>
      </c>
      <c r="K14" s="106">
        <v>210</v>
      </c>
      <c r="L14" s="105">
        <v>7</v>
      </c>
      <c r="M14" s="109">
        <v>97</v>
      </c>
      <c r="N14" s="121">
        <v>222</v>
      </c>
      <c r="O14" s="211">
        <v>716</v>
      </c>
      <c r="P14" s="105">
        <v>688</v>
      </c>
      <c r="Q14" s="105">
        <v>640</v>
      </c>
      <c r="R14" s="105">
        <v>4405.9504132231405</v>
      </c>
      <c r="S14" s="105">
        <v>22</v>
      </c>
      <c r="T14" s="105">
        <v>5823</v>
      </c>
    </row>
    <row r="15" spans="1:20" s="7" customFormat="1" ht="24.75" customHeight="1">
      <c r="A15" s="118" t="s">
        <v>67</v>
      </c>
      <c r="B15" s="209">
        <v>599</v>
      </c>
      <c r="C15" s="106">
        <v>529</v>
      </c>
      <c r="D15" s="105">
        <v>143</v>
      </c>
      <c r="E15" s="105">
        <v>85</v>
      </c>
      <c r="F15" s="105">
        <v>37</v>
      </c>
      <c r="G15" s="189">
        <v>43.5</v>
      </c>
      <c r="H15" s="108">
        <v>45</v>
      </c>
      <c r="I15" s="105">
        <v>546</v>
      </c>
      <c r="J15" s="105">
        <v>495</v>
      </c>
      <c r="K15" s="106">
        <v>0</v>
      </c>
      <c r="L15" s="105">
        <v>21</v>
      </c>
      <c r="M15" s="109">
        <v>50</v>
      </c>
      <c r="N15" s="121">
        <v>118</v>
      </c>
      <c r="O15" s="211">
        <v>477</v>
      </c>
      <c r="P15" s="105">
        <v>449</v>
      </c>
      <c r="Q15" s="105">
        <v>381</v>
      </c>
      <c r="R15" s="105">
        <v>4062.70783847981</v>
      </c>
      <c r="S15" s="105">
        <v>25</v>
      </c>
      <c r="T15" s="105">
        <v>5713.04</v>
      </c>
    </row>
    <row r="16" spans="1:20" s="7" customFormat="1" ht="24.75" customHeight="1">
      <c r="A16" s="118" t="s">
        <v>68</v>
      </c>
      <c r="B16" s="209">
        <v>1105</v>
      </c>
      <c r="C16" s="106">
        <v>916</v>
      </c>
      <c r="D16" s="105">
        <v>266</v>
      </c>
      <c r="E16" s="105">
        <v>111</v>
      </c>
      <c r="F16" s="105">
        <v>58</v>
      </c>
      <c r="G16" s="189">
        <v>52.3</v>
      </c>
      <c r="H16" s="108">
        <v>75</v>
      </c>
      <c r="I16" s="105">
        <v>957</v>
      </c>
      <c r="J16" s="105">
        <v>899</v>
      </c>
      <c r="K16" s="106">
        <v>0</v>
      </c>
      <c r="L16" s="105">
        <v>23</v>
      </c>
      <c r="M16" s="109">
        <v>40</v>
      </c>
      <c r="N16" s="121">
        <v>119</v>
      </c>
      <c r="O16" s="211">
        <v>865</v>
      </c>
      <c r="P16" s="105">
        <v>775</v>
      </c>
      <c r="Q16" s="105">
        <v>706</v>
      </c>
      <c r="R16" s="105">
        <v>4154.281567489114</v>
      </c>
      <c r="S16" s="105">
        <v>13</v>
      </c>
      <c r="T16" s="105">
        <v>5675</v>
      </c>
    </row>
    <row r="17" spans="1:20" s="7" customFormat="1" ht="24.75" customHeight="1">
      <c r="A17" s="118" t="s">
        <v>69</v>
      </c>
      <c r="B17" s="209">
        <v>923</v>
      </c>
      <c r="C17" s="106">
        <v>838</v>
      </c>
      <c r="D17" s="105">
        <v>217</v>
      </c>
      <c r="E17" s="105">
        <v>78</v>
      </c>
      <c r="F17" s="105">
        <v>49</v>
      </c>
      <c r="G17" s="189">
        <v>62.8</v>
      </c>
      <c r="H17" s="108">
        <v>31</v>
      </c>
      <c r="I17" s="105">
        <v>914</v>
      </c>
      <c r="J17" s="105">
        <v>759</v>
      </c>
      <c r="K17" s="106">
        <v>73</v>
      </c>
      <c r="L17" s="105">
        <v>31</v>
      </c>
      <c r="M17" s="109">
        <v>49</v>
      </c>
      <c r="N17" s="121">
        <v>117</v>
      </c>
      <c r="O17" s="211">
        <v>762</v>
      </c>
      <c r="P17" s="105">
        <v>728</v>
      </c>
      <c r="Q17" s="105">
        <v>640</v>
      </c>
      <c r="R17" s="105">
        <v>3606.880733944954</v>
      </c>
      <c r="S17" s="105">
        <v>40</v>
      </c>
      <c r="T17" s="105">
        <v>5843.65</v>
      </c>
    </row>
    <row r="18" spans="1:20" s="110" customFormat="1" ht="24.75" customHeight="1">
      <c r="A18" s="118" t="s">
        <v>70</v>
      </c>
      <c r="B18" s="209">
        <v>1617</v>
      </c>
      <c r="C18" s="106">
        <v>1490</v>
      </c>
      <c r="D18" s="105">
        <v>462</v>
      </c>
      <c r="E18" s="105">
        <v>261</v>
      </c>
      <c r="F18" s="105">
        <v>90</v>
      </c>
      <c r="G18" s="189">
        <v>34.5</v>
      </c>
      <c r="H18" s="108">
        <v>46</v>
      </c>
      <c r="I18" s="105">
        <v>1716</v>
      </c>
      <c r="J18" s="105">
        <v>1448</v>
      </c>
      <c r="K18" s="106">
        <v>148</v>
      </c>
      <c r="L18" s="105">
        <v>80</v>
      </c>
      <c r="M18" s="109">
        <v>124</v>
      </c>
      <c r="N18" s="121">
        <v>291</v>
      </c>
      <c r="O18" s="211">
        <v>1161</v>
      </c>
      <c r="P18" s="105">
        <v>1141</v>
      </c>
      <c r="Q18" s="105">
        <v>1037</v>
      </c>
      <c r="R18" s="105">
        <v>2552.7147087857848</v>
      </c>
      <c r="S18" s="105">
        <v>34</v>
      </c>
      <c r="T18" s="105">
        <v>6819.29</v>
      </c>
    </row>
    <row r="19" spans="1:20" s="7" customFormat="1" ht="24.75" customHeight="1">
      <c r="A19" s="118" t="s">
        <v>71</v>
      </c>
      <c r="B19" s="209">
        <v>1056</v>
      </c>
      <c r="C19" s="106">
        <v>929</v>
      </c>
      <c r="D19" s="105">
        <v>272</v>
      </c>
      <c r="E19" s="105">
        <v>138</v>
      </c>
      <c r="F19" s="105">
        <v>75</v>
      </c>
      <c r="G19" s="189">
        <v>54.3</v>
      </c>
      <c r="H19" s="108">
        <v>40</v>
      </c>
      <c r="I19" s="105">
        <v>1097</v>
      </c>
      <c r="J19" s="105">
        <v>873</v>
      </c>
      <c r="K19" s="106">
        <v>59</v>
      </c>
      <c r="L19" s="105">
        <v>153</v>
      </c>
      <c r="M19" s="109">
        <v>69</v>
      </c>
      <c r="N19" s="121">
        <v>194</v>
      </c>
      <c r="O19" s="211">
        <v>845</v>
      </c>
      <c r="P19" s="105">
        <v>794</v>
      </c>
      <c r="Q19" s="105">
        <v>750</v>
      </c>
      <c r="R19" s="105">
        <v>4238.330975954738</v>
      </c>
      <c r="S19" s="105">
        <v>59</v>
      </c>
      <c r="T19" s="105">
        <v>6017.52</v>
      </c>
    </row>
    <row r="20" spans="1:20" s="7" customFormat="1" ht="24.75" customHeight="1">
      <c r="A20" s="118" t="s">
        <v>72</v>
      </c>
      <c r="B20" s="209">
        <v>2708</v>
      </c>
      <c r="C20" s="106">
        <v>1140</v>
      </c>
      <c r="D20" s="105">
        <v>265</v>
      </c>
      <c r="E20" s="105">
        <v>101</v>
      </c>
      <c r="F20" s="105">
        <v>60</v>
      </c>
      <c r="G20" s="189">
        <v>59.4</v>
      </c>
      <c r="H20" s="108">
        <v>102</v>
      </c>
      <c r="I20" s="105">
        <v>1230</v>
      </c>
      <c r="J20" s="105">
        <v>1096</v>
      </c>
      <c r="K20" s="106">
        <v>10</v>
      </c>
      <c r="L20" s="105">
        <v>26</v>
      </c>
      <c r="M20" s="109">
        <v>57</v>
      </c>
      <c r="N20" s="121">
        <v>134</v>
      </c>
      <c r="O20" s="211">
        <v>2577</v>
      </c>
      <c r="P20" s="105">
        <v>1014</v>
      </c>
      <c r="Q20" s="105">
        <v>889</v>
      </c>
      <c r="R20" s="105">
        <v>4077.5058275058277</v>
      </c>
      <c r="S20" s="105">
        <v>10</v>
      </c>
      <c r="T20" s="105">
        <v>5350</v>
      </c>
    </row>
    <row r="21" spans="1:20" s="7" customFormat="1" ht="24.75" customHeight="1">
      <c r="A21" s="118" t="s">
        <v>73</v>
      </c>
      <c r="B21" s="209">
        <v>2242</v>
      </c>
      <c r="C21" s="106">
        <v>1082</v>
      </c>
      <c r="D21" s="105">
        <v>273</v>
      </c>
      <c r="E21" s="105">
        <v>142</v>
      </c>
      <c r="F21" s="105">
        <v>91</v>
      </c>
      <c r="G21" s="189">
        <v>64.1</v>
      </c>
      <c r="H21" s="108">
        <v>61</v>
      </c>
      <c r="I21" s="105">
        <v>1446</v>
      </c>
      <c r="J21" s="105">
        <v>988</v>
      </c>
      <c r="K21" s="106">
        <v>235</v>
      </c>
      <c r="L21" s="105">
        <v>2</v>
      </c>
      <c r="M21" s="109">
        <v>47</v>
      </c>
      <c r="N21" s="121">
        <v>147</v>
      </c>
      <c r="O21" s="211">
        <v>1925</v>
      </c>
      <c r="P21" s="105">
        <v>911</v>
      </c>
      <c r="Q21" s="105">
        <v>728</v>
      </c>
      <c r="R21" s="105">
        <v>3510.3786816269285</v>
      </c>
      <c r="S21" s="105">
        <v>11</v>
      </c>
      <c r="T21" s="105">
        <v>5705.45</v>
      </c>
    </row>
    <row r="22" spans="1:20" s="7" customFormat="1" ht="24.75" customHeight="1">
      <c r="A22" s="118" t="s">
        <v>74</v>
      </c>
      <c r="B22" s="209">
        <v>1773</v>
      </c>
      <c r="C22" s="106">
        <v>1068</v>
      </c>
      <c r="D22" s="105">
        <v>337</v>
      </c>
      <c r="E22" s="105">
        <v>219</v>
      </c>
      <c r="F22" s="105">
        <v>139</v>
      </c>
      <c r="G22" s="189">
        <v>63.5</v>
      </c>
      <c r="H22" s="108">
        <v>59</v>
      </c>
      <c r="I22" s="105">
        <v>1429</v>
      </c>
      <c r="J22" s="105">
        <v>1043</v>
      </c>
      <c r="K22" s="106">
        <v>0</v>
      </c>
      <c r="L22" s="105">
        <v>37</v>
      </c>
      <c r="M22" s="109">
        <v>124</v>
      </c>
      <c r="N22" s="121">
        <v>247</v>
      </c>
      <c r="O22" s="211">
        <v>1253</v>
      </c>
      <c r="P22" s="105">
        <v>879</v>
      </c>
      <c r="Q22" s="105">
        <v>807</v>
      </c>
      <c r="R22" s="105">
        <v>4132.262051915945</v>
      </c>
      <c r="S22" s="105">
        <v>34</v>
      </c>
      <c r="T22" s="105">
        <v>7642.47</v>
      </c>
    </row>
    <row r="23" spans="1:20" s="7" customFormat="1" ht="24.75" customHeight="1">
      <c r="A23" s="118" t="s">
        <v>75</v>
      </c>
      <c r="B23" s="209">
        <v>1258</v>
      </c>
      <c r="C23" s="106">
        <v>973</v>
      </c>
      <c r="D23" s="105">
        <v>270</v>
      </c>
      <c r="E23" s="105">
        <v>110</v>
      </c>
      <c r="F23" s="105">
        <v>38</v>
      </c>
      <c r="G23" s="189">
        <v>34.5</v>
      </c>
      <c r="H23" s="108">
        <v>78</v>
      </c>
      <c r="I23" s="105">
        <v>1026</v>
      </c>
      <c r="J23" s="105">
        <v>906</v>
      </c>
      <c r="K23" s="106">
        <v>47</v>
      </c>
      <c r="L23" s="105">
        <v>96</v>
      </c>
      <c r="M23" s="109">
        <v>65</v>
      </c>
      <c r="N23" s="121">
        <v>179</v>
      </c>
      <c r="O23" s="211">
        <v>1032</v>
      </c>
      <c r="P23" s="105">
        <v>803</v>
      </c>
      <c r="Q23" s="105">
        <v>741</v>
      </c>
      <c r="R23" s="105">
        <v>3116.7638483965015</v>
      </c>
      <c r="S23" s="105">
        <v>68</v>
      </c>
      <c r="T23" s="105">
        <v>6037.13</v>
      </c>
    </row>
    <row r="24" spans="1:20" s="7" customFormat="1" ht="24.75" customHeight="1">
      <c r="A24" s="118" t="s">
        <v>76</v>
      </c>
      <c r="B24" s="209">
        <v>1652</v>
      </c>
      <c r="C24" s="106">
        <v>1162</v>
      </c>
      <c r="D24" s="105">
        <v>304</v>
      </c>
      <c r="E24" s="105">
        <v>161</v>
      </c>
      <c r="F24" s="105">
        <v>70</v>
      </c>
      <c r="G24" s="189">
        <v>43.5</v>
      </c>
      <c r="H24" s="108">
        <v>55</v>
      </c>
      <c r="I24" s="105">
        <v>1252</v>
      </c>
      <c r="J24" s="105">
        <v>1045</v>
      </c>
      <c r="K24" s="106">
        <v>70</v>
      </c>
      <c r="L24" s="105">
        <v>62</v>
      </c>
      <c r="M24" s="109">
        <v>39</v>
      </c>
      <c r="N24" s="121">
        <v>171</v>
      </c>
      <c r="O24" s="211">
        <v>1254</v>
      </c>
      <c r="P24" s="105">
        <v>997</v>
      </c>
      <c r="Q24" s="105">
        <v>920</v>
      </c>
      <c r="R24" s="105">
        <v>3803.504672897196</v>
      </c>
      <c r="S24" s="105">
        <v>15</v>
      </c>
      <c r="T24" s="105">
        <v>4911.73</v>
      </c>
    </row>
    <row r="25" spans="1:20" s="7" customFormat="1" ht="24.75" customHeight="1">
      <c r="A25" s="118" t="s">
        <v>77</v>
      </c>
      <c r="B25" s="209">
        <v>1866</v>
      </c>
      <c r="C25" s="106">
        <v>1186</v>
      </c>
      <c r="D25" s="105">
        <v>321</v>
      </c>
      <c r="E25" s="105">
        <v>293</v>
      </c>
      <c r="F25" s="105">
        <v>235</v>
      </c>
      <c r="G25" s="189">
        <v>80.2</v>
      </c>
      <c r="H25" s="108">
        <v>20</v>
      </c>
      <c r="I25" s="105">
        <v>1343</v>
      </c>
      <c r="J25" s="105">
        <v>1073</v>
      </c>
      <c r="K25" s="106">
        <v>19</v>
      </c>
      <c r="L25" s="105">
        <v>51</v>
      </c>
      <c r="M25" s="109">
        <v>75</v>
      </c>
      <c r="N25" s="121">
        <v>300</v>
      </c>
      <c r="O25" s="211">
        <v>1410</v>
      </c>
      <c r="P25" s="105">
        <v>966</v>
      </c>
      <c r="Q25" s="105">
        <v>847</v>
      </c>
      <c r="R25" s="105">
        <v>3209.5771144278606</v>
      </c>
      <c r="S25" s="105">
        <v>9</v>
      </c>
      <c r="T25" s="105">
        <v>4958.33</v>
      </c>
    </row>
    <row r="26" spans="1:20" s="7" customFormat="1" ht="24.75" customHeight="1">
      <c r="A26" s="118" t="s">
        <v>78</v>
      </c>
      <c r="B26" s="209">
        <v>1104</v>
      </c>
      <c r="C26" s="106">
        <v>674</v>
      </c>
      <c r="D26" s="105">
        <v>173</v>
      </c>
      <c r="E26" s="105">
        <v>86</v>
      </c>
      <c r="F26" s="105">
        <v>36</v>
      </c>
      <c r="G26" s="189">
        <v>41.9</v>
      </c>
      <c r="H26" s="108">
        <v>21</v>
      </c>
      <c r="I26" s="105">
        <v>836</v>
      </c>
      <c r="J26" s="105">
        <v>651</v>
      </c>
      <c r="K26" s="106">
        <v>91</v>
      </c>
      <c r="L26" s="105">
        <v>0</v>
      </c>
      <c r="M26" s="109">
        <v>45</v>
      </c>
      <c r="N26" s="121">
        <v>157</v>
      </c>
      <c r="O26" s="211">
        <v>907</v>
      </c>
      <c r="P26" s="105">
        <v>522</v>
      </c>
      <c r="Q26" s="105">
        <v>391</v>
      </c>
      <c r="R26" s="105">
        <v>2334.173669467787</v>
      </c>
      <c r="S26" s="105">
        <v>49</v>
      </c>
      <c r="T26" s="105">
        <v>5492.45</v>
      </c>
    </row>
    <row r="27" spans="1:20" s="7" customFormat="1" ht="24.75" customHeight="1">
      <c r="A27" s="118" t="s">
        <v>79</v>
      </c>
      <c r="B27" s="209">
        <v>2875</v>
      </c>
      <c r="C27" s="106">
        <v>823</v>
      </c>
      <c r="D27" s="105">
        <v>218</v>
      </c>
      <c r="E27" s="105">
        <v>177</v>
      </c>
      <c r="F27" s="105">
        <v>104</v>
      </c>
      <c r="G27" s="189">
        <v>58.8</v>
      </c>
      <c r="H27" s="108">
        <v>57</v>
      </c>
      <c r="I27" s="105">
        <v>1246</v>
      </c>
      <c r="J27" s="105">
        <v>782</v>
      </c>
      <c r="K27" s="106">
        <v>53</v>
      </c>
      <c r="L27" s="105">
        <v>59</v>
      </c>
      <c r="M27" s="109">
        <v>101</v>
      </c>
      <c r="N27" s="121">
        <v>273</v>
      </c>
      <c r="O27" s="121">
        <v>2704</v>
      </c>
      <c r="P27" s="105">
        <v>664</v>
      </c>
      <c r="Q27" s="105">
        <v>572</v>
      </c>
      <c r="R27" s="105">
        <v>4392.695652173913</v>
      </c>
      <c r="S27" s="105">
        <v>48</v>
      </c>
      <c r="T27" s="105">
        <v>8365.04</v>
      </c>
    </row>
    <row r="28" spans="1:20" s="7" customFormat="1" ht="24.75" customHeight="1">
      <c r="A28" s="118" t="s">
        <v>80</v>
      </c>
      <c r="B28" s="209">
        <v>2071</v>
      </c>
      <c r="C28" s="106">
        <v>1114</v>
      </c>
      <c r="D28" s="105">
        <v>396</v>
      </c>
      <c r="E28" s="105">
        <v>417</v>
      </c>
      <c r="F28" s="105">
        <v>242</v>
      </c>
      <c r="G28" s="189">
        <v>58</v>
      </c>
      <c r="H28" s="108">
        <v>63</v>
      </c>
      <c r="I28" s="105">
        <v>1496</v>
      </c>
      <c r="J28" s="105">
        <v>1077</v>
      </c>
      <c r="K28" s="106">
        <v>65</v>
      </c>
      <c r="L28" s="105">
        <v>60</v>
      </c>
      <c r="M28" s="109">
        <v>178</v>
      </c>
      <c r="N28" s="121">
        <v>524</v>
      </c>
      <c r="O28" s="121">
        <v>1550</v>
      </c>
      <c r="P28" s="105">
        <v>841</v>
      </c>
      <c r="Q28" s="105">
        <v>682</v>
      </c>
      <c r="R28" s="105">
        <v>3622.8878648233485</v>
      </c>
      <c r="S28" s="105">
        <v>96</v>
      </c>
      <c r="T28" s="105">
        <v>6524.03</v>
      </c>
    </row>
    <row r="29" spans="1:20" s="113" customFormat="1" ht="24.75" customHeight="1">
      <c r="A29" s="118" t="s">
        <v>81</v>
      </c>
      <c r="B29" s="209">
        <v>2287</v>
      </c>
      <c r="C29" s="106">
        <v>1678</v>
      </c>
      <c r="D29" s="105">
        <v>414</v>
      </c>
      <c r="E29" s="105">
        <v>416</v>
      </c>
      <c r="F29" s="105">
        <v>297</v>
      </c>
      <c r="G29" s="189">
        <v>71.4</v>
      </c>
      <c r="H29" s="108">
        <v>166</v>
      </c>
      <c r="I29" s="111">
        <v>1603</v>
      </c>
      <c r="J29" s="111">
        <v>1469</v>
      </c>
      <c r="K29" s="112">
        <v>68</v>
      </c>
      <c r="L29" s="105">
        <v>0</v>
      </c>
      <c r="M29" s="109">
        <v>124</v>
      </c>
      <c r="N29" s="121">
        <v>518</v>
      </c>
      <c r="O29" s="121">
        <v>1696</v>
      </c>
      <c r="P29" s="105">
        <v>1334</v>
      </c>
      <c r="Q29" s="105">
        <v>1094</v>
      </c>
      <c r="R29" s="105">
        <v>2892.835209825998</v>
      </c>
      <c r="S29" s="105">
        <v>96</v>
      </c>
      <c r="T29" s="105">
        <v>6535.67</v>
      </c>
    </row>
    <row r="30" spans="1:20" s="7" customFormat="1" ht="24.75" customHeight="1">
      <c r="A30" s="118" t="s">
        <v>82</v>
      </c>
      <c r="B30" s="209">
        <v>12875</v>
      </c>
      <c r="C30" s="106">
        <v>2804</v>
      </c>
      <c r="D30" s="105">
        <v>843</v>
      </c>
      <c r="E30" s="105">
        <v>687</v>
      </c>
      <c r="F30" s="105">
        <v>400</v>
      </c>
      <c r="G30" s="189">
        <v>58.2</v>
      </c>
      <c r="H30" s="108">
        <v>171</v>
      </c>
      <c r="I30" s="105">
        <v>3974</v>
      </c>
      <c r="J30" s="105">
        <v>2600</v>
      </c>
      <c r="K30" s="106">
        <v>151</v>
      </c>
      <c r="L30" s="105">
        <v>10</v>
      </c>
      <c r="M30" s="109">
        <v>534</v>
      </c>
      <c r="N30" s="121">
        <v>1635</v>
      </c>
      <c r="O30" s="121">
        <v>11845</v>
      </c>
      <c r="P30" s="105">
        <v>2217</v>
      </c>
      <c r="Q30" s="105">
        <v>1809</v>
      </c>
      <c r="R30" s="105">
        <v>4555.580482333146</v>
      </c>
      <c r="S30" s="105">
        <v>506</v>
      </c>
      <c r="T30" s="105">
        <v>6787.41</v>
      </c>
    </row>
    <row r="31" spans="3:16" s="9" customFormat="1" ht="12.75">
      <c r="C31" s="114"/>
      <c r="D31" s="114"/>
      <c r="E31" s="114"/>
      <c r="F31" s="114"/>
      <c r="M31" s="115"/>
      <c r="P31" s="116"/>
    </row>
    <row r="32" spans="3:16" s="9" customFormat="1" ht="12.75">
      <c r="C32" s="114"/>
      <c r="D32" s="114"/>
      <c r="E32" s="114"/>
      <c r="F32" s="114"/>
      <c r="H32" s="7"/>
      <c r="I32" s="7"/>
      <c r="J32" s="7"/>
      <c r="M32" s="115"/>
      <c r="P32" s="116"/>
    </row>
    <row r="33" spans="3:16" s="9" customFormat="1" ht="12.75">
      <c r="C33" s="114"/>
      <c r="D33" s="114"/>
      <c r="E33" s="114"/>
      <c r="F33" s="114"/>
      <c r="M33" s="115"/>
      <c r="P33" s="116"/>
    </row>
    <row r="34" spans="3:16" s="9" customFormat="1" ht="12.75">
      <c r="C34" s="114"/>
      <c r="D34" s="114"/>
      <c r="E34" s="114"/>
      <c r="F34" s="114"/>
      <c r="P34" s="116"/>
    </row>
    <row r="35" spans="3:16" s="9" customFormat="1" ht="12.75">
      <c r="C35" s="114"/>
      <c r="D35" s="114"/>
      <c r="E35" s="114"/>
      <c r="F35" s="114"/>
      <c r="P35" s="116"/>
    </row>
    <row r="36" spans="3:6" s="9" customFormat="1" ht="12.75">
      <c r="C36" s="114"/>
      <c r="D36" s="114"/>
      <c r="E36" s="114"/>
      <c r="F36" s="114"/>
    </row>
    <row r="37" spans="3:6" s="9" customFormat="1" ht="12.75">
      <c r="C37" s="114"/>
      <c r="D37" s="114"/>
      <c r="E37" s="114"/>
      <c r="F37" s="114"/>
    </row>
    <row r="38" spans="3:6" s="9" customFormat="1" ht="12.75">
      <c r="C38" s="114"/>
      <c r="D38" s="114"/>
      <c r="E38" s="114"/>
      <c r="F38" s="114"/>
    </row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</sheetData>
  <sheetProtection/>
  <mergeCells count="22">
    <mergeCell ref="L4:L5"/>
    <mergeCell ref="M4:M5"/>
    <mergeCell ref="N4:N5"/>
    <mergeCell ref="A4:A5"/>
    <mergeCell ref="F4:F5"/>
    <mergeCell ref="G4:G5"/>
    <mergeCell ref="H4:H5"/>
    <mergeCell ref="I4:I5"/>
    <mergeCell ref="B3:G3"/>
    <mergeCell ref="B1:J1"/>
    <mergeCell ref="B2:J2"/>
    <mergeCell ref="B4:B5"/>
    <mergeCell ref="C4:C5"/>
    <mergeCell ref="D4:D5"/>
    <mergeCell ref="E4:E5"/>
    <mergeCell ref="J4:K4"/>
    <mergeCell ref="O4:O5"/>
    <mergeCell ref="P4:P5"/>
    <mergeCell ref="Q4:Q5"/>
    <mergeCell ref="R4:R5"/>
    <mergeCell ref="S4:S5"/>
    <mergeCell ref="T4:T5"/>
  </mergeCells>
  <printOptions horizontalCentered="1"/>
  <pageMargins left="0" right="0" top="0" bottom="0" header="0.15748031496062992" footer="0"/>
  <pageSetup fitToHeight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GudimenkoNM</cp:lastModifiedBy>
  <cp:lastPrinted>2019-10-08T12:50:56Z</cp:lastPrinted>
  <dcterms:created xsi:type="dcterms:W3CDTF">2017-11-17T08:56:41Z</dcterms:created>
  <dcterms:modified xsi:type="dcterms:W3CDTF">2020-03-16T13:28:59Z</dcterms:modified>
  <cp:category/>
  <cp:version/>
  <cp:contentType/>
  <cp:contentStatus/>
</cp:coreProperties>
</file>