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65" tabRatio="573" activeTab="6"/>
  </bookViews>
  <sheets>
    <sheet name="0" sheetId="1" r:id="rId1"/>
    <sheet name="1 " sheetId="2" r:id="rId2"/>
    <sheet name="2 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>#REF!</definedName>
    <definedName name="_lastColumn" localSheetId="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2">#REF!</definedName>
    <definedName name="date_b" localSheetId="6">#REF!</definedName>
    <definedName name="date_b" localSheetId="7">#REF!</definedName>
    <definedName name="date_b">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2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'[8]Sheet3'!$A$3</definedName>
    <definedName name="hjj" localSheetId="4">'[8]Sheet3'!$A$3</definedName>
    <definedName name="hjj" localSheetId="5">'[8]Sheet3'!$A$3</definedName>
    <definedName name="hjj" localSheetId="6">'[11]Sheet3'!$A$3</definedName>
    <definedName name="hjj">'[5]Sheet3'!$A$3</definedName>
    <definedName name="hl_0" localSheetId="2">#REF!</definedName>
    <definedName name="hl_0" localSheetId="6">#REF!</definedName>
    <definedName name="hl_0">#REF!</definedName>
    <definedName name="hn_0" localSheetId="2">#REF!</definedName>
    <definedName name="hn_0" localSheetId="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2">#REF!</definedName>
    <definedName name="name_cz" localSheetId="6">#REF!</definedName>
    <definedName name="name_cz" localSheetId="7">#REF!</definedName>
    <definedName name="name_cz">#REF!</definedName>
    <definedName name="name_period" localSheetId="2">#REF!</definedName>
    <definedName name="name_period" localSheetId="6">#REF!</definedName>
    <definedName name="name_period" localSheetId="7">#REF!</definedName>
    <definedName name="name_period">#REF!</definedName>
    <definedName name="pyear" localSheetId="2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'!$A$1:$K$11</definedName>
    <definedName name="_xlnm.Print_Area" localSheetId="2">'2 '!$A$1:$C$30</definedName>
    <definedName name="_xlnm.Print_Area" localSheetId="4">'4'!$A$1:$F$27</definedName>
    <definedName name="_xlnm.Print_Area" localSheetId="5">'5'!$A$1:$F$17</definedName>
    <definedName name="_xlnm.Print_Area" localSheetId="6">'6'!$A$1:$E$33</definedName>
    <definedName name="_xlnm.Print_Area" localSheetId="7">'7'!$A$1:$T$30</definedName>
    <definedName name="олд" localSheetId="0">'[3]Sheet1 (3)'!#REF!</definedName>
    <definedName name="олд" localSheetId="1">'[3]Sheet1 (3)'!#REF!</definedName>
    <definedName name="олд" localSheetId="6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'[9]Sheet3'!$A$2</definedName>
    <definedName name="ц" localSheetId="4">'[9]Sheet3'!$A$2</definedName>
    <definedName name="ц" localSheetId="5">'[9]Sheet3'!$A$2</definedName>
    <definedName name="ц" localSheetId="6">'[12]Sheet3'!$A$2</definedName>
    <definedName name="ц">'[7]Sheet3'!$A$2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comments7.xml><?xml version="1.0" encoding="utf-8"?>
<comments xmlns="http://schemas.openxmlformats.org/spreadsheetml/2006/main">
  <authors>
    <author>GudimenkoNM</author>
  </authors>
  <commentList>
    <comment ref="B16" authorId="0">
      <text>
        <r>
          <rPr>
            <b/>
            <sz val="8"/>
            <rFont val="Tahoma"/>
            <family val="2"/>
          </rPr>
          <t>GudimenkoNM:</t>
        </r>
        <r>
          <rPr>
            <sz val="8"/>
            <rFont val="Tahoma"/>
            <family val="2"/>
          </rPr>
          <t xml:space="preserve">
НЕТ ФОРМУЛЫ</t>
        </r>
      </text>
    </comment>
  </commentList>
</comments>
</file>

<file path=xl/sharedStrings.xml><?xml version="1.0" encoding="utf-8"?>
<sst xmlns="http://schemas.openxmlformats.org/spreadsheetml/2006/main" count="243" uniqueCount="174">
  <si>
    <t>Показник</t>
  </si>
  <si>
    <t>%</t>
  </si>
  <si>
    <t>Середній розмір заробітної плати у вакансіях, грн.</t>
  </si>
  <si>
    <t>Продовження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</si>
  <si>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</si>
  <si>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</si>
  <si>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</si>
  <si>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</si>
  <si>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</si>
  <si>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</si>
  <si>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</si>
  <si>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</si>
  <si>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</si>
  <si>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</si>
  <si>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</si>
  <si>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</si>
  <si>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</si>
  <si>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</si>
  <si>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Черкаська область</t>
  </si>
  <si>
    <t>область</t>
  </si>
  <si>
    <t>У середньому за період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</si>
  <si>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</si>
  <si>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</si>
  <si>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</si>
  <si>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</si>
  <si>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</si>
  <si>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</si>
  <si>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</si>
  <si>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</si>
  <si>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</si>
  <si>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</si>
  <si>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</si>
  <si>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</si>
  <si>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</si>
  <si>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</si>
  <si>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</si>
  <si>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</si>
  <si>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</si>
  <si>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</si>
  <si>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</si>
  <si>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</si>
  <si>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</si>
  <si>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</si>
  <si>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</si>
  <si>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</si>
  <si>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</si>
  <si>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</si>
  <si>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</si>
  <si>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</si>
  <si>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</si>
  <si>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</si>
  <si>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</si>
  <si>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</si>
  <si>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</si>
  <si>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</si>
  <si>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</si>
  <si>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</si>
  <si>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</si>
  <si>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Робоча сила (економічно активне населення), тис. осіб</t>
  </si>
  <si>
    <t>Особи, що не входять до складу робочої сили (економічно неактивне населення), тис. осіб</t>
  </si>
  <si>
    <t>Рівень участі населення в робочій силі, у відсотках до населення відповідної вікової групи:</t>
  </si>
  <si>
    <t>(за даними Державної служби статистики України)</t>
  </si>
  <si>
    <t>Рівень зайнятості, %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</si>
  <si>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</si>
  <si>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</si>
  <si>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</si>
  <si>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(за даними Головного управління Державної служби статистики України у Черкаській області)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</si>
  <si>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</si>
  <si>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</si>
  <si>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</si>
  <si>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</si>
  <si>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</si>
  <si>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2019 р.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</si>
  <si>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</si>
  <si>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</si>
  <si>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</si>
  <si>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</si>
  <si>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Державної служби статистики України у Черкаській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</si>
  <si>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</si>
  <si>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</si>
  <si>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r>
      <t xml:space="preserve">15 років і старше - </t>
    </r>
    <r>
      <rPr>
        <b/>
        <sz val="14"/>
        <color indexed="8"/>
        <rFont val="Times New Roman"/>
        <family val="1"/>
      </rPr>
      <t>51,5%</t>
    </r>
  </si>
  <si>
    <t>2019 р.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</si>
  <si>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</si>
  <si>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</si>
  <si>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</si>
  <si>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</si>
  <si>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</si>
  <si>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</si>
  <si>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Станом на дату:</t>
  </si>
  <si>
    <t>Всього отримували послуги, осіб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</si>
  <si>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</si>
  <si>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r>
      <t xml:space="preserve">з них, мали статус протягом періоду, </t>
    </r>
    <r>
      <rPr>
        <i/>
        <sz val="12"/>
        <rFont val="Times New Roman"/>
        <family val="1"/>
      </rPr>
      <t>осіб</t>
    </r>
  </si>
  <si>
    <r>
      <t xml:space="preserve">у т.ч. 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</si>
  <si>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</si>
  <si>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Працевлашто-вано до набуття статусу  безробітного,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</si>
  <si>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</si>
  <si>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</si>
  <si>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</si>
  <si>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</si>
  <si>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з них,                 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</si>
  <si>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t>з них: отримують допомогу                             по безробіттю, осіб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</si>
  <si>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</si>
  <si>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</si>
  <si>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Показники робочої сили у І кварталі 2020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</si>
  <si>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526,9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</si>
  <si>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526,4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</si>
  <si>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515,1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</si>
  <si>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59,5%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</si>
  <si>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71,9%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</si>
  <si>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51,1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</si>
  <si>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51,1 тис. осіб</t>
    </r>
  </si>
  <si>
    <r>
      <t>працездатного віку -</t>
    </r>
    <r>
      <rPr>
        <b/>
        <sz val="14"/>
        <color indexed="8"/>
        <rFont val="Times New Roman"/>
        <family val="1"/>
      </rPr>
      <t xml:space="preserve"> 51,1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</si>
  <si>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8,8%</t>
    </r>
  </si>
  <si>
    <r>
      <t xml:space="preserve">15-70 років - </t>
    </r>
    <r>
      <rPr>
        <b/>
        <sz val="14"/>
        <color indexed="8"/>
        <rFont val="Times New Roman"/>
        <family val="1"/>
      </rPr>
      <t>8,8%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</si>
  <si>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9,0%</t>
    </r>
  </si>
  <si>
    <t xml:space="preserve"> 2020 р.</t>
  </si>
  <si>
    <t>Робоча сила у віці 15-70 років у середньому у І кварталі 2019 -2020 рр.                                                                                                                                              за місцем проживання та статтю</t>
  </si>
  <si>
    <t>у І кварталі  2019 -2020 рр.</t>
  </si>
  <si>
    <t xml:space="preserve"> І квартал 2020 року</t>
  </si>
  <si>
    <t>І квартал 2019 року</t>
  </si>
  <si>
    <t xml:space="preserve">Черкаська область </t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</si>
  <si>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</si>
  <si>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+ (-)</t>
  </si>
  <si>
    <t>(за видами економічноі діяльності)</t>
  </si>
  <si>
    <t>Усього</t>
  </si>
  <si>
    <t>Сільське, лісовета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</si>
  <si>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</si>
  <si>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</si>
  <si>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</si>
  <si>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</si>
  <si>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</si>
  <si>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</si>
  <si>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</si>
  <si>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</si>
  <si>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</si>
  <si>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</si>
  <si>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</si>
  <si>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</si>
  <si>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</si>
  <si>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</si>
  <si>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</si>
  <si>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</si>
  <si>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</si>
  <si>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</si>
  <si>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січень-червень                             2019 р.</t>
  </si>
  <si>
    <t>січень-червень                                 2020 р.</t>
  </si>
  <si>
    <t>Найпростіші професії та особи без професії</t>
  </si>
  <si>
    <t>Показники діяльності Черкаської обласної служби зайнятості</t>
  </si>
  <si>
    <t>2020 р.</t>
  </si>
  <si>
    <t>зміна значення</t>
  </si>
  <si>
    <t xml:space="preserve"> + (-)                            осіб</t>
  </si>
  <si>
    <t>з них, мали статус безробітного, осіб</t>
  </si>
  <si>
    <r>
      <t>Працевлаштовано безробітних за направленням та самостійно</t>
    </r>
    <r>
      <rPr>
        <i/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</si>
  <si>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</si>
  <si>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осіб</t>
  </si>
  <si>
    <t xml:space="preserve">  з них, в ЦПТО,  осіб</t>
  </si>
  <si>
    <t>Кількість вакансій, одиниць</t>
  </si>
  <si>
    <t xml:space="preserve"> + (-)                       осіб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</si>
  <si>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осіб</t>
    </r>
  </si>
  <si>
    <t>Кількість вакансій по формі 3-ПН, одиниць</t>
  </si>
  <si>
    <t>Пропозиції роботи, отримані з інших джерел,                               тис. одиниць</t>
  </si>
  <si>
    <t>січень-серпень  2019 р.</t>
  </si>
  <si>
    <t>січень-серпень 2020 р.</t>
  </si>
  <si>
    <t>у січні-серпні 2020 року</t>
  </si>
  <si>
    <r>
      <t xml:space="preserve">Середній розмір допомоги по безробіттю у серпні, </t>
    </r>
    <r>
      <rPr>
        <i/>
        <sz val="11"/>
        <rFont val="Times New Roman"/>
        <family val="1"/>
      </rPr>
      <t>грн.</t>
    </r>
  </si>
  <si>
    <t>у січні-серпні 2019-2020 рр.</t>
  </si>
  <si>
    <t xml:space="preserve"> з них, отримали статус безробітного за період карантину (з 12 березня по 31 серпня)</t>
  </si>
  <si>
    <t xml:space="preserve"> з них, працевлаштовано за період карантину                      (з 12 березня по 31 серпня)</t>
  </si>
  <si>
    <t xml:space="preserve"> з них, працевлаштовано безробітних за період карантину (з 12 березня по 31 серпня)</t>
  </si>
  <si>
    <t xml:space="preserve"> з них, розпочато виплату допомоги по безробіттю за період карантину (з 12 березня по 31 серпня)</t>
  </si>
  <si>
    <t xml:space="preserve"> з них, зареєстровано за період карантину                                                                    (з 12 березня по 31 серпня)</t>
  </si>
  <si>
    <t>на 01.09.2019</t>
  </si>
  <si>
    <t>на 01.09.2020</t>
  </si>
  <si>
    <t>Середній розмір допомоги по безробіттю, у серпні, грн.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</si>
</sst>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#,##0\ &quot;грн.&quot;;\-#,##0\ &quot;грн.&quot;"/>
    <numFmt numFmtId="184" formatCode="#,##0\ &quot;грн.&quot;;[Red]\-#,##0\ &quot;грн.&quot;"/>
    <numFmt numFmtId="185" formatCode="#,##0.00\ &quot;грн.&quot;;\-#,##0.00\ &quot;грн.&quot;"/>
    <numFmt numFmtId="186" formatCode="#,##0.00\ &quot;грн.&quot;;[Red]\-#,##0.00\ &quot;грн.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##0"/>
    <numFmt numFmtId="194" formatCode="dd\.mm\.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1"/>
    </font>
    <font>
      <sz val="14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 Cyr"/>
      <family val="0"/>
    </font>
    <font>
      <sz val="8"/>
      <name val="Times New Roman Cyr"/>
      <family val="0"/>
    </font>
    <font>
      <i/>
      <sz val="16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i/>
      <sz val="14"/>
      <name val="Times New Roman"/>
      <family val="1"/>
    </font>
    <font>
      <b/>
      <u val="single"/>
      <sz val="18"/>
      <name val="Times New Roman"/>
      <family val="1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FB9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21" borderId="0" applyNumberFormat="0" applyBorder="0" applyAlignment="0" applyProtection="0"/>
    <xf numFmtId="0" fontId="30" fillId="3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14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4" borderId="0" applyNumberFormat="0" applyBorder="0" applyAlignment="0" applyProtection="0"/>
    <xf numFmtId="0" fontId="30" fillId="30" borderId="0" applyNumberFormat="0" applyBorder="0" applyAlignment="0" applyProtection="0"/>
    <xf numFmtId="0" fontId="30" fillId="20" borderId="0" applyNumberFormat="0" applyBorder="0" applyAlignment="0" applyProtection="0"/>
    <xf numFmtId="0" fontId="30" fillId="31" borderId="0" applyNumberFormat="0" applyBorder="0" applyAlignment="0" applyProtection="0"/>
    <xf numFmtId="0" fontId="30" fillId="20" borderId="0" applyNumberFormat="0" applyBorder="0" applyAlignment="0" applyProtection="0"/>
    <xf numFmtId="0" fontId="30" fillId="30" borderId="0" applyNumberFormat="0" applyBorder="0" applyAlignment="0" applyProtection="0"/>
    <xf numFmtId="0" fontId="30" fillId="14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8" borderId="0" applyNumberFormat="0" applyBorder="0" applyAlignment="0" applyProtection="0"/>
    <xf numFmtId="0" fontId="30" fillId="23" borderId="0" applyNumberFormat="0" applyBorder="0" applyAlignment="0" applyProtection="0"/>
    <xf numFmtId="0" fontId="30" fillId="28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30" fillId="33" borderId="0" applyNumberFormat="0" applyBorder="0" applyAlignment="0" applyProtection="0"/>
    <xf numFmtId="0" fontId="30" fillId="24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5" borderId="0" applyNumberFormat="0" applyBorder="0" applyAlignment="0" applyProtection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7" borderId="0" applyNumberFormat="0" applyBorder="0" applyAlignment="0" applyProtection="0"/>
    <xf numFmtId="0" fontId="30" fillId="3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7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2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25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2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11" borderId="0" applyNumberFormat="0" applyBorder="0" applyAlignment="0" applyProtection="0"/>
    <xf numFmtId="0" fontId="33" fillId="27" borderId="1" applyNumberFormat="0" applyAlignment="0" applyProtection="0"/>
    <xf numFmtId="0" fontId="33" fillId="28" borderId="1" applyNumberFormat="0" applyAlignment="0" applyProtection="0"/>
    <xf numFmtId="0" fontId="78" fillId="17" borderId="1" applyNumberFormat="0" applyAlignment="0" applyProtection="0"/>
    <xf numFmtId="0" fontId="35" fillId="48" borderId="2" applyNumberFormat="0" applyAlignment="0" applyProtection="0"/>
    <xf numFmtId="0" fontId="35" fillId="49" borderId="2" applyNumberFormat="0" applyAlignment="0" applyProtection="0"/>
    <xf numFmtId="0" fontId="35" fillId="48" borderId="2" applyNumberFormat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193" fontId="14" fillId="0" borderId="0" applyFont="0" applyFill="0" applyBorder="0" applyProtection="0">
      <alignment horizontal="center" vertical="center"/>
    </xf>
    <xf numFmtId="49" fontId="14" fillId="0" borderId="0" applyFont="0" applyFill="0" applyBorder="0" applyProtection="0">
      <alignment horizontal="left" vertical="center" wrapText="1"/>
    </xf>
    <xf numFmtId="49" fontId="79" fillId="0" borderId="0" applyFill="0" applyBorder="0" applyProtection="0">
      <alignment horizontal="left" vertical="center"/>
    </xf>
    <xf numFmtId="49" fontId="80" fillId="0" borderId="3" applyFill="0" applyProtection="0">
      <alignment horizontal="center" vertical="center" wrapText="1"/>
    </xf>
    <xf numFmtId="49" fontId="80" fillId="0" borderId="4" applyFill="0" applyProtection="0">
      <alignment horizontal="center" vertical="center" wrapText="1"/>
    </xf>
    <xf numFmtId="49" fontId="14" fillId="0" borderId="0" applyFont="0" applyFill="0" applyBorder="0" applyProtection="0">
      <alignment horizontal="left" vertical="center" wrapText="1"/>
    </xf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4" fillId="0" borderId="5" applyNumberFormat="0" applyFill="0" applyAlignment="0" applyProtection="0"/>
    <xf numFmtId="0" fontId="75" fillId="0" borderId="6" applyNumberFormat="0" applyFill="0" applyAlignment="0" applyProtection="0"/>
    <xf numFmtId="0" fontId="45" fillId="0" borderId="7" applyNumberFormat="0" applyFill="0" applyAlignment="0" applyProtection="0"/>
    <xf numFmtId="0" fontId="76" fillId="0" borderId="8" applyNumberFormat="0" applyFill="0" applyAlignment="0" applyProtection="0"/>
    <xf numFmtId="0" fontId="46" fillId="0" borderId="9" applyNumberFormat="0" applyFill="0" applyAlignment="0" applyProtection="0"/>
    <xf numFmtId="0" fontId="7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31" fillId="24" borderId="1" applyNumberFormat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81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9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47" fillId="0" borderId="0" applyNumberFormat="0" applyFill="0" applyBorder="0" applyAlignment="0" applyProtection="0"/>
    <xf numFmtId="0" fontId="34" fillId="0" borderId="14" applyNumberFormat="0" applyFill="0" applyAlignment="0" applyProtection="0"/>
    <xf numFmtId="194" fontId="14" fillId="0" borderId="0" applyFont="0" applyFill="0" applyBorder="0" applyProtection="0">
      <alignment/>
    </xf>
    <xf numFmtId="194" fontId="14" fillId="0" borderId="0" applyFont="0" applyFill="0" applyBorder="0" applyProtection="0">
      <alignment/>
    </xf>
    <xf numFmtId="0" fontId="82" fillId="0" borderId="0" applyNumberFormat="0" applyFill="0" applyBorder="0" applyProtection="0">
      <alignment/>
    </xf>
    <xf numFmtId="0" fontId="82" fillId="0" borderId="0" applyNumberFormat="0" applyFill="0" applyBorder="0" applyProtection="0">
      <alignment/>
    </xf>
    <xf numFmtId="3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9" fontId="14" fillId="0" borderId="0" applyFont="0" applyFill="0" applyBorder="0" applyProtection="0">
      <alignment wrapText="1"/>
    </xf>
    <xf numFmtId="49" fontId="14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96" fillId="5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96" fillId="5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96" fillId="52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96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96" fillId="5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96" fillId="55" borderId="0" applyNumberFormat="0" applyBorder="0" applyAlignment="0" applyProtection="0"/>
    <xf numFmtId="0" fontId="30" fillId="3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47" borderId="0" applyNumberFormat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97" fillId="56" borderId="15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98" fillId="57" borderId="16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99" fillId="57" borderId="15" applyNumberFormat="0" applyAlignment="0" applyProtection="0"/>
    <xf numFmtId="0" fontId="33" fillId="27" borderId="1" applyNumberFormat="0" applyAlignment="0" applyProtection="0"/>
    <xf numFmtId="0" fontId="33" fillId="28" borderId="1" applyNumberFormat="0" applyAlignment="0" applyProtection="0"/>
    <xf numFmtId="0" fontId="33" fillId="28" borderId="1" applyNumberFormat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10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01" fillId="0" borderId="17" applyNumberFormat="0" applyFill="0" applyAlignment="0" applyProtection="0"/>
    <xf numFmtId="0" fontId="44" fillId="0" borderId="5" applyNumberFormat="0" applyFill="0" applyAlignment="0" applyProtection="0"/>
    <xf numFmtId="0" fontId="84" fillId="0" borderId="18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102" fillId="0" borderId="19" applyNumberFormat="0" applyFill="0" applyAlignment="0" applyProtection="0"/>
    <xf numFmtId="0" fontId="45" fillId="0" borderId="7" applyNumberFormat="0" applyFill="0" applyAlignment="0" applyProtection="0"/>
    <xf numFmtId="0" fontId="85" fillId="0" borderId="20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03" fillId="0" borderId="21" applyNumberFormat="0" applyFill="0" applyAlignment="0" applyProtection="0"/>
    <xf numFmtId="0" fontId="46" fillId="0" borderId="9" applyNumberFormat="0" applyFill="0" applyAlignment="0" applyProtection="0"/>
    <xf numFmtId="0" fontId="86" fillId="0" borderId="22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104" fillId="0" borderId="23" applyNumberFormat="0" applyFill="0" applyAlignment="0" applyProtection="0"/>
    <xf numFmtId="0" fontId="34" fillId="0" borderId="14" applyNumberFormat="0" applyFill="0" applyAlignment="0" applyProtection="0"/>
    <xf numFmtId="0" fontId="34" fillId="0" borderId="2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48" borderId="2" applyNumberFormat="0" applyAlignment="0" applyProtection="0"/>
    <xf numFmtId="0" fontId="35" fillId="49" borderId="2" applyNumberFormat="0" applyAlignment="0" applyProtection="0"/>
    <xf numFmtId="0" fontId="105" fillId="58" borderId="25" applyNumberFormat="0" applyAlignment="0" applyProtection="0"/>
    <xf numFmtId="0" fontId="35" fillId="49" borderId="2" applyNumberFormat="0" applyAlignment="0" applyProtection="0"/>
    <xf numFmtId="0" fontId="35" fillId="49" borderId="2" applyNumberFormat="0" applyAlignment="0" applyProtection="0"/>
    <xf numFmtId="0" fontId="35" fillId="48" borderId="2" applyNumberFormat="0" applyAlignment="0" applyProtection="0"/>
    <xf numFmtId="0" fontId="35" fillId="48" borderId="2" applyNumberFormat="0" applyAlignment="0" applyProtection="0"/>
    <xf numFmtId="0" fontId="35" fillId="48" borderId="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59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3" fillId="27" borderId="1" applyNumberFormat="0" applyAlignment="0" applyProtection="0"/>
    <xf numFmtId="0" fontId="33" fillId="28" borderId="1" applyNumberFormat="0" applyAlignment="0" applyProtection="0"/>
    <xf numFmtId="0" fontId="78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4" applyNumberFormat="0" applyFill="0" applyAlignment="0" applyProtection="0"/>
    <xf numFmtId="0" fontId="111" fillId="60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1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61" borderId="26" applyNumberFormat="0" applyFont="0" applyAlignment="0" applyProtection="0"/>
    <xf numFmtId="0" fontId="1" fillId="10" borderId="12" applyNumberFormat="0" applyFont="0" applyAlignment="0" applyProtection="0"/>
    <xf numFmtId="0" fontId="87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4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9" fillId="10" borderId="12" applyNumberFormat="0" applyFont="0" applyAlignment="0" applyProtection="0"/>
    <xf numFmtId="9" fontId="1" fillId="0" borderId="0" applyFont="0" applyFill="0" applyBorder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113" fillId="0" borderId="27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28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15" fillId="6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1" fontId="7" fillId="0" borderId="0" xfId="576" applyNumberFormat="1" applyFont="1" applyFill="1" applyProtection="1">
      <alignment/>
      <protection locked="0"/>
    </xf>
    <xf numFmtId="1" fontId="10" fillId="0" borderId="0" xfId="576" applyNumberFormat="1" applyFont="1" applyFill="1" applyAlignment="1" applyProtection="1">
      <alignment horizontal="center"/>
      <protection locked="0"/>
    </xf>
    <xf numFmtId="1" fontId="2" fillId="0" borderId="0" xfId="576" applyNumberFormat="1" applyFont="1" applyFill="1" applyProtection="1">
      <alignment/>
      <protection locked="0"/>
    </xf>
    <xf numFmtId="1" fontId="6" fillId="0" borderId="0" xfId="576" applyNumberFormat="1" applyFont="1" applyFill="1" applyAlignment="1" applyProtection="1">
      <alignment horizontal="right"/>
      <protection locked="0"/>
    </xf>
    <xf numFmtId="1" fontId="4" fillId="0" borderId="0" xfId="576" applyNumberFormat="1" applyFont="1" applyFill="1" applyProtection="1">
      <alignment/>
      <protection locked="0"/>
    </xf>
    <xf numFmtId="1" fontId="10" fillId="0" borderId="0" xfId="576" applyNumberFormat="1" applyFont="1" applyFill="1" applyBorder="1" applyAlignment="1" applyProtection="1">
      <alignment horizontal="center"/>
      <protection locked="0"/>
    </xf>
    <xf numFmtId="1" fontId="2" fillId="0" borderId="0" xfId="576" applyNumberFormat="1" applyFont="1" applyFill="1" applyBorder="1" applyProtection="1">
      <alignment/>
      <protection locked="0"/>
    </xf>
    <xf numFmtId="1" fontId="2" fillId="0" borderId="3" xfId="576" applyNumberFormat="1" applyFont="1" applyFill="1" applyBorder="1" applyAlignment="1" applyProtection="1">
      <alignment horizontal="center"/>
      <protection/>
    </xf>
    <xf numFmtId="1" fontId="15" fillId="0" borderId="0" xfId="576" applyNumberFormat="1" applyFont="1" applyFill="1" applyBorder="1" applyProtection="1">
      <alignment/>
      <protection locked="0"/>
    </xf>
    <xf numFmtId="3" fontId="18" fillId="0" borderId="3" xfId="580" applyNumberFormat="1" applyFont="1" applyFill="1" applyBorder="1" applyAlignment="1">
      <alignment horizontal="center" vertical="center"/>
      <protection/>
    </xf>
    <xf numFmtId="3" fontId="20" fillId="0" borderId="3" xfId="580" applyNumberFormat="1" applyFont="1" applyFill="1" applyBorder="1" applyAlignment="1">
      <alignment horizontal="center" vertical="center" wrapText="1"/>
      <protection/>
    </xf>
    <xf numFmtId="3" fontId="20" fillId="0" borderId="3" xfId="580" applyNumberFormat="1" applyFont="1" applyFill="1" applyBorder="1" applyAlignment="1">
      <alignment horizontal="center" vertical="center"/>
      <protection/>
    </xf>
    <xf numFmtId="0" fontId="20" fillId="0" borderId="0" xfId="565" applyFont="1" applyFill="1" applyAlignment="1">
      <alignment/>
      <protection/>
    </xf>
    <xf numFmtId="0" fontId="19" fillId="0" borderId="0" xfId="565" applyFont="1" applyFill="1" applyAlignment="1">
      <alignment/>
      <protection/>
    </xf>
    <xf numFmtId="0" fontId="9" fillId="0" borderId="0" xfId="565" applyFill="1">
      <alignment/>
      <protection/>
    </xf>
    <xf numFmtId="0" fontId="19" fillId="0" borderId="0" xfId="565" applyFont="1" applyFill="1" applyAlignment="1">
      <alignment horizontal="center" vertical="center" wrapText="1"/>
      <protection/>
    </xf>
    <xf numFmtId="0" fontId="26" fillId="0" borderId="0" xfId="565" applyFont="1" applyFill="1" applyAlignment="1">
      <alignment horizontal="center" vertical="center" wrapText="1"/>
      <protection/>
    </xf>
    <xf numFmtId="0" fontId="26" fillId="0" borderId="0" xfId="565" applyFont="1" applyFill="1" applyAlignment="1">
      <alignment vertical="center"/>
      <protection/>
    </xf>
    <xf numFmtId="0" fontId="12" fillId="0" borderId="0" xfId="565" applyFont="1" applyFill="1" applyAlignment="1">
      <alignment vertical="center" wrapText="1"/>
      <protection/>
    </xf>
    <xf numFmtId="0" fontId="19" fillId="0" borderId="0" xfId="565" applyFont="1" applyFill="1" applyAlignment="1">
      <alignment horizontal="center"/>
      <protection/>
    </xf>
    <xf numFmtId="0" fontId="2" fillId="0" borderId="0" xfId="577" applyFont="1" applyAlignment="1">
      <alignment vertical="top"/>
      <protection/>
    </xf>
    <xf numFmtId="0" fontId="2" fillId="0" borderId="0" xfId="577" applyFont="1" applyFill="1" applyAlignment="1">
      <alignment vertical="top"/>
      <protection/>
    </xf>
    <xf numFmtId="0" fontId="23" fillId="0" borderId="0" xfId="577" applyFont="1" applyFill="1" applyAlignment="1">
      <alignment horizontal="center" vertical="top" wrapText="1"/>
      <protection/>
    </xf>
    <xf numFmtId="0" fontId="27" fillId="0" borderId="0" xfId="577" applyFont="1" applyFill="1" applyAlignment="1">
      <alignment horizontal="right" vertical="center"/>
      <protection/>
    </xf>
    <xf numFmtId="0" fontId="24" fillId="0" borderId="0" xfId="577" applyFont="1" applyFill="1" applyAlignment="1">
      <alignment horizontal="center" vertical="top" wrapText="1"/>
      <protection/>
    </xf>
    <xf numFmtId="0" fontId="24" fillId="0" borderId="3" xfId="577" applyFont="1" applyBorder="1" applyAlignment="1">
      <alignment horizontal="center" vertical="center" wrapText="1"/>
      <protection/>
    </xf>
    <xf numFmtId="0" fontId="4" fillId="0" borderId="3" xfId="577" applyFont="1" applyFill="1" applyBorder="1" applyAlignment="1">
      <alignment horizontal="center" vertical="center" wrapText="1"/>
      <protection/>
    </xf>
    <xf numFmtId="0" fontId="2" fillId="0" borderId="0" xfId="577" applyFont="1" applyAlignment="1">
      <alignment vertical="center"/>
      <protection/>
    </xf>
    <xf numFmtId="0" fontId="4" fillId="0" borderId="3" xfId="577" applyFont="1" applyBorder="1" applyAlignment="1">
      <alignment horizontal="center" vertical="center"/>
      <protection/>
    </xf>
    <xf numFmtId="3" fontId="4" fillId="0" borderId="3" xfId="565" applyNumberFormat="1" applyFont="1" applyBorder="1" applyAlignment="1">
      <alignment horizontal="center" vertical="center"/>
      <protection/>
    </xf>
    <xf numFmtId="180" fontId="4" fillId="0" borderId="3" xfId="565" applyNumberFormat="1" applyFont="1" applyBorder="1" applyAlignment="1">
      <alignment horizontal="center" vertical="center"/>
      <protection/>
    </xf>
    <xf numFmtId="3" fontId="2" fillId="0" borderId="0" xfId="577" applyNumberFormat="1" applyFont="1" applyAlignment="1">
      <alignment vertical="center"/>
      <protection/>
    </xf>
    <xf numFmtId="0" fontId="16" fillId="0" borderId="0" xfId="577" applyFont="1" applyAlignment="1">
      <alignment horizontal="center" vertical="center"/>
      <protection/>
    </xf>
    <xf numFmtId="3" fontId="16" fillId="0" borderId="3" xfId="565" applyNumberFormat="1" applyFont="1" applyBorder="1" applyAlignment="1">
      <alignment horizontal="center" vertical="center"/>
      <protection/>
    </xf>
    <xf numFmtId="180" fontId="16" fillId="0" borderId="3" xfId="565" applyNumberFormat="1" applyFont="1" applyBorder="1" applyAlignment="1">
      <alignment horizontal="center" vertical="center"/>
      <protection/>
    </xf>
    <xf numFmtId="181" fontId="16" fillId="0" borderId="0" xfId="577" applyNumberFormat="1" applyFont="1" applyAlignment="1">
      <alignment horizontal="center" vertical="center"/>
      <protection/>
    </xf>
    <xf numFmtId="180" fontId="2" fillId="0" borderId="0" xfId="577" applyNumberFormat="1" applyFont="1" applyAlignment="1">
      <alignment vertical="center"/>
      <protection/>
    </xf>
    <xf numFmtId="3" fontId="16" fillId="0" borderId="3" xfId="565" applyNumberFormat="1" applyFont="1" applyFill="1" applyBorder="1" applyAlignment="1">
      <alignment horizontal="center" vertical="center"/>
      <protection/>
    </xf>
    <xf numFmtId="180" fontId="16" fillId="0" borderId="3" xfId="565" applyNumberFormat="1" applyFont="1" applyFill="1" applyBorder="1" applyAlignment="1">
      <alignment horizontal="center" vertical="center"/>
      <protection/>
    </xf>
    <xf numFmtId="0" fontId="2" fillId="0" borderId="0" xfId="577" applyFont="1">
      <alignment/>
      <protection/>
    </xf>
    <xf numFmtId="180" fontId="18" fillId="0" borderId="28" xfId="580" applyNumberFormat="1" applyFont="1" applyFill="1" applyBorder="1" applyAlignment="1">
      <alignment horizontal="center" vertical="center"/>
      <protection/>
    </xf>
    <xf numFmtId="180" fontId="20" fillId="0" borderId="28" xfId="580" applyNumberFormat="1" applyFont="1" applyFill="1" applyBorder="1" applyAlignment="1">
      <alignment horizontal="center" vertical="center"/>
      <protection/>
    </xf>
    <xf numFmtId="3" fontId="20" fillId="0" borderId="29" xfId="580" applyNumberFormat="1" applyFont="1" applyFill="1" applyBorder="1" applyAlignment="1">
      <alignment horizontal="center" vertical="center" wrapText="1"/>
      <protection/>
    </xf>
    <xf numFmtId="3" fontId="20" fillId="0" borderId="29" xfId="580" applyNumberFormat="1" applyFont="1" applyFill="1" applyBorder="1" applyAlignment="1">
      <alignment horizontal="center" vertical="center"/>
      <protection/>
    </xf>
    <xf numFmtId="180" fontId="20" fillId="0" borderId="30" xfId="580" applyNumberFormat="1" applyFont="1" applyFill="1" applyBorder="1" applyAlignment="1">
      <alignment horizontal="center" vertical="center"/>
      <protection/>
    </xf>
    <xf numFmtId="3" fontId="42" fillId="17" borderId="31" xfId="580" applyNumberFormat="1" applyFont="1" applyFill="1" applyBorder="1" applyAlignment="1">
      <alignment horizontal="center" vertical="center"/>
      <protection/>
    </xf>
    <xf numFmtId="180" fontId="18" fillId="0" borderId="28" xfId="580" applyNumberFormat="1" applyFont="1" applyFill="1" applyBorder="1" applyAlignment="1">
      <alignment horizontal="center" vertical="center" wrapText="1"/>
      <protection/>
    </xf>
    <xf numFmtId="3" fontId="29" fillId="0" borderId="3" xfId="500" applyNumberFormat="1" applyFont="1" applyBorder="1" applyAlignment="1">
      <alignment horizontal="center" vertical="center" wrapText="1"/>
      <protection/>
    </xf>
    <xf numFmtId="3" fontId="43" fillId="17" borderId="31" xfId="580" applyNumberFormat="1" applyFont="1" applyFill="1" applyBorder="1" applyAlignment="1">
      <alignment horizontal="center" vertical="center"/>
      <protection/>
    </xf>
    <xf numFmtId="180" fontId="20" fillId="0" borderId="28" xfId="580" applyNumberFormat="1" applyFont="1" applyFill="1" applyBorder="1" applyAlignment="1">
      <alignment horizontal="center" vertical="center" wrapText="1"/>
      <protection/>
    </xf>
    <xf numFmtId="3" fontId="29" fillId="0" borderId="29" xfId="500" applyNumberFormat="1" applyFont="1" applyBorder="1" applyAlignment="1">
      <alignment horizontal="center" vertical="center" wrapText="1"/>
      <protection/>
    </xf>
    <xf numFmtId="3" fontId="43" fillId="17" borderId="32" xfId="580" applyNumberFormat="1" applyFont="1" applyFill="1" applyBorder="1" applyAlignment="1">
      <alignment horizontal="center" vertical="center"/>
      <protection/>
    </xf>
    <xf numFmtId="180" fontId="20" fillId="0" borderId="30" xfId="580" applyNumberFormat="1" applyFont="1" applyFill="1" applyBorder="1" applyAlignment="1">
      <alignment horizontal="center" vertical="center" wrapText="1"/>
      <protection/>
    </xf>
    <xf numFmtId="1" fontId="3" fillId="0" borderId="3" xfId="576" applyNumberFormat="1" applyFont="1" applyFill="1" applyBorder="1" applyAlignment="1" applyProtection="1">
      <alignment horizontal="center"/>
      <protection locked="0"/>
    </xf>
    <xf numFmtId="3" fontId="13" fillId="0" borderId="3" xfId="576" applyNumberFormat="1" applyFont="1" applyFill="1" applyBorder="1" applyAlignment="1" applyProtection="1">
      <alignment horizontal="center" vertical="center"/>
      <protection locked="0"/>
    </xf>
    <xf numFmtId="0" fontId="50" fillId="0" borderId="33" xfId="0" applyFont="1" applyBorder="1" applyAlignment="1">
      <alignment horizontal="center" vertical="top"/>
    </xf>
    <xf numFmtId="0" fontId="11" fillId="0" borderId="3" xfId="0" applyFont="1" applyBorder="1" applyAlignment="1">
      <alignment horizontal="justify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justify" wrapText="1"/>
    </xf>
    <xf numFmtId="0" fontId="3" fillId="17" borderId="3" xfId="0" applyFont="1" applyFill="1" applyBorder="1" applyAlignment="1">
      <alignment horizontal="justify" wrapText="1"/>
    </xf>
    <xf numFmtId="0" fontId="11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/>
    </xf>
    <xf numFmtId="0" fontId="3" fillId="17" borderId="34" xfId="0" applyFont="1" applyFill="1" applyBorder="1" applyAlignment="1">
      <alignment horizontal="justify" wrapText="1"/>
    </xf>
    <xf numFmtId="0" fontId="11" fillId="0" borderId="35" xfId="0" applyFont="1" applyBorder="1" applyAlignment="1">
      <alignment horizontal="center"/>
    </xf>
    <xf numFmtId="1" fontId="51" fillId="0" borderId="0" xfId="576" applyNumberFormat="1" applyFont="1" applyFill="1" applyAlignment="1" applyProtection="1">
      <alignment/>
      <protection locked="0"/>
    </xf>
    <xf numFmtId="1" fontId="51" fillId="0" borderId="36" xfId="576" applyNumberFormat="1" applyFont="1" applyFill="1" applyBorder="1" applyAlignment="1" applyProtection="1">
      <alignment/>
      <protection locked="0"/>
    </xf>
    <xf numFmtId="180" fontId="13" fillId="0" borderId="3" xfId="576" applyNumberFormat="1" applyFont="1" applyFill="1" applyBorder="1" applyAlignment="1" applyProtection="1">
      <alignment horizontal="center" vertical="center"/>
      <protection locked="0"/>
    </xf>
    <xf numFmtId="3" fontId="13" fillId="0" borderId="3" xfId="57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576" applyNumberFormat="1" applyFont="1" applyFill="1" applyAlignment="1" applyProtection="1">
      <alignment vertical="center"/>
      <protection locked="0"/>
    </xf>
    <xf numFmtId="3" fontId="52" fillId="0" borderId="3" xfId="576" applyNumberFormat="1" applyFont="1" applyFill="1" applyBorder="1" applyAlignment="1" applyProtection="1">
      <alignment horizontal="center" vertical="center"/>
      <protection locked="0"/>
    </xf>
    <xf numFmtId="3" fontId="52" fillId="0" borderId="3" xfId="0" applyNumberFormat="1" applyFont="1" applyFill="1" applyBorder="1" applyAlignment="1">
      <alignment horizontal="center" vertical="center"/>
    </xf>
    <xf numFmtId="3" fontId="53" fillId="0" borderId="3" xfId="576" applyNumberFormat="1" applyFont="1" applyFill="1" applyBorder="1" applyAlignment="1" applyProtection="1">
      <alignment horizontal="center" vertical="center"/>
      <protection locked="0"/>
    </xf>
    <xf numFmtId="1" fontId="52" fillId="0" borderId="3" xfId="576" applyNumberFormat="1" applyFont="1" applyFill="1" applyBorder="1" applyAlignment="1" applyProtection="1">
      <alignment horizontal="center" vertical="center"/>
      <protection locked="0"/>
    </xf>
    <xf numFmtId="3" fontId="52" fillId="0" borderId="3" xfId="576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576" applyNumberFormat="1" applyFont="1" applyFill="1" applyBorder="1" applyAlignment="1" applyProtection="1">
      <alignment vertical="center"/>
      <protection locked="0"/>
    </xf>
    <xf numFmtId="3" fontId="52" fillId="17" borderId="3" xfId="576" applyNumberFormat="1" applyFont="1" applyFill="1" applyBorder="1" applyAlignment="1" applyProtection="1">
      <alignment horizontal="center" vertical="center"/>
      <protection locked="0"/>
    </xf>
    <xf numFmtId="3" fontId="52" fillId="17" borderId="3" xfId="0" applyNumberFormat="1" applyFont="1" applyFill="1" applyBorder="1" applyAlignment="1">
      <alignment horizontal="center" vertical="center"/>
    </xf>
    <xf numFmtId="1" fontId="11" fillId="0" borderId="0" xfId="576" applyNumberFormat="1" applyFont="1" applyFill="1" applyBorder="1" applyAlignment="1" applyProtection="1">
      <alignment horizontal="center" vertical="center"/>
      <protection locked="0"/>
    </xf>
    <xf numFmtId="181" fontId="15" fillId="0" borderId="0" xfId="576" applyNumberFormat="1" applyFont="1" applyFill="1" applyBorder="1" applyProtection="1">
      <alignment/>
      <protection locked="0"/>
    </xf>
    <xf numFmtId="1" fontId="54" fillId="0" borderId="0" xfId="576" applyNumberFormat="1" applyFont="1" applyFill="1" applyBorder="1" applyProtection="1">
      <alignment/>
      <protection locked="0"/>
    </xf>
    <xf numFmtId="3" fontId="15" fillId="0" borderId="0" xfId="576" applyNumberFormat="1" applyFont="1" applyFill="1" applyBorder="1" applyProtection="1">
      <alignment/>
      <protection locked="0"/>
    </xf>
    <xf numFmtId="181" fontId="11" fillId="0" borderId="3" xfId="0" applyNumberFormat="1" applyFont="1" applyBorder="1" applyAlignment="1">
      <alignment horizontal="center"/>
    </xf>
    <xf numFmtId="0" fontId="16" fillId="0" borderId="3" xfId="576" applyFont="1" applyFill="1" applyBorder="1" applyAlignment="1" applyProtection="1">
      <alignment horizontal="left"/>
      <protection/>
    </xf>
    <xf numFmtId="181" fontId="11" fillId="0" borderId="3" xfId="0" applyNumberFormat="1" applyFont="1" applyBorder="1" applyAlignment="1">
      <alignment horizontal="center" vertical="top"/>
    </xf>
    <xf numFmtId="1" fontId="11" fillId="0" borderId="3" xfId="576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  <xf numFmtId="0" fontId="8" fillId="0" borderId="0" xfId="578" applyFont="1" applyFill="1" applyBorder="1" applyAlignment="1">
      <alignment vertical="top" wrapText="1"/>
      <protection/>
    </xf>
    <xf numFmtId="0" fontId="29" fillId="0" borderId="37" xfId="0" applyFont="1" applyBorder="1" applyAlignment="1">
      <alignment horizontal="left" vertical="center" indent="1"/>
    </xf>
    <xf numFmtId="0" fontId="29" fillId="0" borderId="38" xfId="0" applyFont="1" applyBorder="1" applyAlignment="1">
      <alignment horizontal="left" vertical="center" indent="1"/>
    </xf>
    <xf numFmtId="0" fontId="29" fillId="0" borderId="39" xfId="0" applyFont="1" applyBorder="1" applyAlignment="1">
      <alignment horizontal="left" vertical="center" indent="1"/>
    </xf>
    <xf numFmtId="0" fontId="29" fillId="0" borderId="40" xfId="0" applyFont="1" applyBorder="1" applyAlignment="1">
      <alignment horizontal="left" vertical="center" indent="1"/>
    </xf>
    <xf numFmtId="0" fontId="29" fillId="0" borderId="41" xfId="0" applyFont="1" applyBorder="1" applyAlignment="1">
      <alignment horizontal="left" vertical="center" indent="1"/>
    </xf>
    <xf numFmtId="0" fontId="64" fillId="0" borderId="0" xfId="565" applyFont="1">
      <alignment/>
      <protection/>
    </xf>
    <xf numFmtId="0" fontId="21" fillId="0" borderId="0" xfId="565" applyFont="1">
      <alignment/>
      <protection/>
    </xf>
    <xf numFmtId="0" fontId="19" fillId="0" borderId="0" xfId="565" applyFont="1">
      <alignment/>
      <protection/>
    </xf>
    <xf numFmtId="49" fontId="66" fillId="0" borderId="3" xfId="565" applyNumberFormat="1" applyFont="1" applyFill="1" applyBorder="1" applyAlignment="1">
      <alignment horizontal="center" vertical="center" wrapText="1"/>
      <protection/>
    </xf>
    <xf numFmtId="0" fontId="67" fillId="0" borderId="37" xfId="579" applyFont="1" applyBorder="1" applyAlignment="1">
      <alignment horizontal="left" vertical="center" wrapText="1"/>
      <protection/>
    </xf>
    <xf numFmtId="0" fontId="68" fillId="0" borderId="42" xfId="579" applyFont="1" applyBorder="1" applyAlignment="1">
      <alignment vertical="center" wrapText="1"/>
      <protection/>
    </xf>
    <xf numFmtId="0" fontId="4" fillId="0" borderId="43" xfId="565" applyFont="1" applyFill="1" applyBorder="1" applyAlignment="1">
      <alignment horizontal="left" vertical="center" wrapText="1"/>
      <protection/>
    </xf>
    <xf numFmtId="0" fontId="27" fillId="0" borderId="39" xfId="565" applyFont="1" applyFill="1" applyBorder="1" applyAlignment="1">
      <alignment horizontal="left" vertical="center" wrapText="1"/>
      <protection/>
    </xf>
    <xf numFmtId="0" fontId="4" fillId="0" borderId="37" xfId="565" applyFont="1" applyFill="1" applyBorder="1" applyAlignment="1">
      <alignment horizontal="left" vertical="center" wrapText="1"/>
      <protection/>
    </xf>
    <xf numFmtId="0" fontId="70" fillId="0" borderId="0" xfId="565" applyFont="1" applyBorder="1" applyAlignment="1">
      <alignment horizontal="left" vertical="top" wrapText="1"/>
      <protection/>
    </xf>
    <xf numFmtId="0" fontId="64" fillId="0" borderId="0" xfId="565" applyFont="1" applyFill="1">
      <alignment/>
      <protection/>
    </xf>
    <xf numFmtId="181" fontId="11" fillId="0" borderId="0" xfId="562" applyNumberFormat="1" applyFont="1" applyAlignment="1">
      <alignment wrapText="1"/>
      <protection/>
    </xf>
    <xf numFmtId="0" fontId="70" fillId="0" borderId="0" xfId="565" applyFont="1">
      <alignment/>
      <protection/>
    </xf>
    <xf numFmtId="0" fontId="70" fillId="0" borderId="0" xfId="565" applyFont="1" applyBorder="1">
      <alignment/>
      <protection/>
    </xf>
    <xf numFmtId="0" fontId="64" fillId="0" borderId="0" xfId="565" applyFont="1">
      <alignment/>
      <protection/>
    </xf>
    <xf numFmtId="0" fontId="64" fillId="0" borderId="0" xfId="565" applyFont="1" applyBorder="1">
      <alignment/>
      <protection/>
    </xf>
    <xf numFmtId="181" fontId="3" fillId="0" borderId="0" xfId="562" applyNumberFormat="1" applyFont="1" applyAlignment="1">
      <alignment wrapText="1"/>
      <protection/>
    </xf>
    <xf numFmtId="0" fontId="11" fillId="0" borderId="0" xfId="562" applyFont="1">
      <alignment/>
      <protection/>
    </xf>
    <xf numFmtId="1" fontId="2" fillId="63" borderId="3" xfId="576" applyNumberFormat="1" applyFont="1" applyFill="1" applyBorder="1" applyAlignment="1" applyProtection="1">
      <alignment horizontal="center"/>
      <protection/>
    </xf>
    <xf numFmtId="180" fontId="21" fillId="63" borderId="37" xfId="565" applyNumberFormat="1" applyFont="1" applyFill="1" applyBorder="1" applyAlignment="1">
      <alignment horizontal="center" vertical="center"/>
      <protection/>
    </xf>
    <xf numFmtId="180" fontId="69" fillId="63" borderId="42" xfId="565" applyNumberFormat="1" applyFont="1" applyFill="1" applyBorder="1" applyAlignment="1">
      <alignment horizontal="center" vertical="center"/>
      <protection/>
    </xf>
    <xf numFmtId="180" fontId="21" fillId="63" borderId="43" xfId="565" applyNumberFormat="1" applyFont="1" applyFill="1" applyBorder="1" applyAlignment="1">
      <alignment horizontal="center" vertical="center"/>
      <protection/>
    </xf>
    <xf numFmtId="180" fontId="69" fillId="63" borderId="39" xfId="565" applyNumberFormat="1" applyFont="1" applyFill="1" applyBorder="1" applyAlignment="1">
      <alignment horizontal="center" vertical="center"/>
      <protection/>
    </xf>
    <xf numFmtId="180" fontId="21" fillId="63" borderId="44" xfId="565" applyNumberFormat="1" applyFont="1" applyFill="1" applyBorder="1" applyAlignment="1">
      <alignment horizontal="center" vertical="center"/>
      <protection/>
    </xf>
    <xf numFmtId="180" fontId="69" fillId="63" borderId="45" xfId="565" applyNumberFormat="1" applyFont="1" applyFill="1" applyBorder="1" applyAlignment="1">
      <alignment horizontal="center" vertical="center"/>
      <protection/>
    </xf>
    <xf numFmtId="180" fontId="21" fillId="63" borderId="46" xfId="565" applyNumberFormat="1" applyFont="1" applyFill="1" applyBorder="1" applyAlignment="1">
      <alignment horizontal="center" vertical="center"/>
      <protection/>
    </xf>
    <xf numFmtId="180" fontId="69" fillId="63" borderId="47" xfId="565" applyNumberFormat="1" applyFont="1" applyFill="1" applyBorder="1" applyAlignment="1">
      <alignment horizontal="center" vertical="center"/>
      <protection/>
    </xf>
    <xf numFmtId="1" fontId="2" fillId="0" borderId="3" xfId="576" applyNumberFormat="1" applyFont="1" applyFill="1" applyBorder="1" applyAlignment="1" applyProtection="1">
      <alignment horizontal="center"/>
      <protection locked="0"/>
    </xf>
    <xf numFmtId="181" fontId="52" fillId="0" borderId="3" xfId="576" applyNumberFormat="1" applyFont="1" applyFill="1" applyBorder="1" applyAlignment="1" applyProtection="1">
      <alignment horizontal="center" vertical="center"/>
      <protection locked="0"/>
    </xf>
    <xf numFmtId="49" fontId="66" fillId="64" borderId="48" xfId="565" applyNumberFormat="1" applyFont="1" applyFill="1" applyBorder="1" applyAlignment="1">
      <alignment horizontal="center" vertical="center" wrapText="1"/>
      <protection/>
    </xf>
    <xf numFmtId="180" fontId="21" fillId="64" borderId="49" xfId="565" applyNumberFormat="1" applyFont="1" applyFill="1" applyBorder="1" applyAlignment="1">
      <alignment horizontal="center" vertical="center"/>
      <protection/>
    </xf>
    <xf numFmtId="180" fontId="69" fillId="64" borderId="50" xfId="565" applyNumberFormat="1" applyFont="1" applyFill="1" applyBorder="1" applyAlignment="1">
      <alignment horizontal="center" vertical="center"/>
      <protection/>
    </xf>
    <xf numFmtId="180" fontId="21" fillId="64" borderId="51" xfId="565" applyNumberFormat="1" applyFont="1" applyFill="1" applyBorder="1" applyAlignment="1">
      <alignment horizontal="center" vertical="center"/>
      <protection/>
    </xf>
    <xf numFmtId="180" fontId="69" fillId="64" borderId="52" xfId="565" applyNumberFormat="1" applyFont="1" applyFill="1" applyBorder="1" applyAlignment="1">
      <alignment horizontal="center" vertical="center"/>
      <protection/>
    </xf>
    <xf numFmtId="180" fontId="21" fillId="64" borderId="37" xfId="565" applyNumberFormat="1" applyFont="1" applyFill="1" applyBorder="1" applyAlignment="1">
      <alignment horizontal="center" vertical="center"/>
      <protection/>
    </xf>
    <xf numFmtId="180" fontId="69" fillId="64" borderId="42" xfId="565" applyNumberFormat="1" applyFont="1" applyFill="1" applyBorder="1" applyAlignment="1">
      <alignment horizontal="center" vertical="center"/>
      <protection/>
    </xf>
    <xf numFmtId="180" fontId="21" fillId="64" borderId="43" xfId="565" applyNumberFormat="1" applyFont="1" applyFill="1" applyBorder="1" applyAlignment="1">
      <alignment horizontal="center" vertical="center"/>
      <protection/>
    </xf>
    <xf numFmtId="180" fontId="69" fillId="64" borderId="39" xfId="565" applyNumberFormat="1" applyFont="1" applyFill="1" applyBorder="1" applyAlignment="1">
      <alignment horizontal="center" vertical="center"/>
      <protection/>
    </xf>
    <xf numFmtId="1" fontId="11" fillId="0" borderId="3" xfId="576" applyNumberFormat="1" applyFont="1" applyFill="1" applyBorder="1" applyAlignment="1" applyProtection="1">
      <alignment horizontal="center" vertical="center" wrapText="1"/>
      <protection/>
    </xf>
    <xf numFmtId="0" fontId="11" fillId="0" borderId="3" xfId="576" applyFont="1" applyFill="1" applyBorder="1" applyAlignment="1" applyProtection="1">
      <alignment horizontal="center" vertical="center"/>
      <protection/>
    </xf>
    <xf numFmtId="1" fontId="13" fillId="0" borderId="3" xfId="576" applyNumberFormat="1" applyFont="1" applyFill="1" applyBorder="1" applyAlignment="1" applyProtection="1">
      <alignment horizontal="center" vertical="center"/>
      <protection locked="0"/>
    </xf>
    <xf numFmtId="3" fontId="11" fillId="0" borderId="3" xfId="576" applyNumberFormat="1" applyFont="1" applyFill="1" applyBorder="1" applyAlignment="1" applyProtection="1">
      <alignment horizontal="center" vertical="center"/>
      <protection locked="0"/>
    </xf>
    <xf numFmtId="0" fontId="27" fillId="0" borderId="0" xfId="565" applyFont="1" applyAlignment="1">
      <alignment vertical="top"/>
      <protection/>
    </xf>
    <xf numFmtId="3" fontId="16" fillId="0" borderId="0" xfId="577" applyNumberFormat="1" applyFont="1" applyAlignment="1">
      <alignment horizontal="center" vertical="center"/>
      <protection/>
    </xf>
    <xf numFmtId="0" fontId="16" fillId="0" borderId="0" xfId="577" applyFont="1">
      <alignment/>
      <protection/>
    </xf>
    <xf numFmtId="0" fontId="7" fillId="0" borderId="0" xfId="577" applyFont="1" applyFill="1" applyAlignment="1">
      <alignment vertical="top"/>
      <protection/>
    </xf>
    <xf numFmtId="0" fontId="4" fillId="0" borderId="0" xfId="577" applyFont="1" applyFill="1" applyAlignment="1">
      <alignment horizontal="center" vertical="top" wrapText="1"/>
      <protection/>
    </xf>
    <xf numFmtId="0" fontId="16" fillId="0" borderId="0" xfId="577" applyFont="1" applyFill="1" applyAlignment="1">
      <alignment vertical="top"/>
      <protection/>
    </xf>
    <xf numFmtId="0" fontId="4" fillId="0" borderId="3" xfId="577" applyFont="1" applyBorder="1" applyAlignment="1">
      <alignment horizontal="center" vertical="center" wrapText="1"/>
      <protection/>
    </xf>
    <xf numFmtId="0" fontId="16" fillId="0" borderId="0" xfId="577" applyFont="1" applyAlignment="1">
      <alignment vertical="center"/>
      <protection/>
    </xf>
    <xf numFmtId="0" fontId="4" fillId="0" borderId="53" xfId="577" applyFont="1" applyBorder="1" applyAlignment="1">
      <alignment horizontal="center" vertical="center"/>
      <protection/>
    </xf>
    <xf numFmtId="180" fontId="16" fillId="0" borderId="0" xfId="577" applyNumberFormat="1" applyFont="1" applyAlignment="1">
      <alignment vertical="center"/>
      <protection/>
    </xf>
    <xf numFmtId="3" fontId="16" fillId="0" borderId="0" xfId="577" applyNumberFormat="1" applyFont="1" applyAlignment="1">
      <alignment vertical="center"/>
      <protection/>
    </xf>
    <xf numFmtId="0" fontId="16" fillId="0" borderId="3" xfId="576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554" applyFont="1" applyBorder="1" applyAlignment="1">
      <alignment horizontal="center" vertical="center"/>
      <protection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24" fillId="0" borderId="0" xfId="577" applyFont="1" applyAlignment="1">
      <alignment vertical="top"/>
      <protection/>
    </xf>
    <xf numFmtId="1" fontId="16" fillId="0" borderId="0" xfId="577" applyNumberFormat="1" applyFont="1" applyAlignment="1">
      <alignment horizontal="center" vertical="center"/>
      <protection/>
    </xf>
    <xf numFmtId="3" fontId="16" fillId="0" borderId="0" xfId="577" applyNumberFormat="1" applyFont="1">
      <alignment/>
      <protection/>
    </xf>
    <xf numFmtId="0" fontId="89" fillId="0" borderId="0" xfId="570" applyFont="1" applyAlignment="1">
      <alignment/>
      <protection/>
    </xf>
    <xf numFmtId="0" fontId="2" fillId="0" borderId="0" xfId="570" applyFont="1">
      <alignment/>
      <protection/>
    </xf>
    <xf numFmtId="0" fontId="11" fillId="0" borderId="3" xfId="570" applyFont="1" applyFill="1" applyBorder="1" applyAlignment="1">
      <alignment horizontal="center" vertical="center"/>
      <protection/>
    </xf>
    <xf numFmtId="0" fontId="11" fillId="0" borderId="3" xfId="570" applyFont="1" applyFill="1" applyBorder="1" applyAlignment="1">
      <alignment horizontal="center" vertical="center" wrapText="1"/>
      <protection/>
    </xf>
    <xf numFmtId="0" fontId="4" fillId="0" borderId="53" xfId="570" applyFont="1" applyFill="1" applyBorder="1" applyAlignment="1">
      <alignment horizontal="left" vertical="center" wrapText="1"/>
      <protection/>
    </xf>
    <xf numFmtId="1" fontId="4" fillId="0" borderId="53" xfId="570" applyNumberFormat="1" applyFont="1" applyFill="1" applyBorder="1" applyAlignment="1">
      <alignment horizontal="center" vertical="center" wrapText="1"/>
      <protection/>
    </xf>
    <xf numFmtId="181" fontId="4" fillId="0" borderId="37" xfId="570" applyNumberFormat="1" applyFont="1" applyFill="1" applyBorder="1" applyAlignment="1">
      <alignment horizontal="center" vertical="center"/>
      <protection/>
    </xf>
    <xf numFmtId="1" fontId="4" fillId="0" borderId="37" xfId="570" applyNumberFormat="1" applyFont="1" applyFill="1" applyBorder="1" applyAlignment="1">
      <alignment horizontal="center" vertical="center"/>
      <protection/>
    </xf>
    <xf numFmtId="0" fontId="4" fillId="0" borderId="37" xfId="570" applyFont="1" applyFill="1" applyBorder="1" applyAlignment="1">
      <alignment vertical="center" wrapText="1"/>
      <protection/>
    </xf>
    <xf numFmtId="1" fontId="4" fillId="0" borderId="37" xfId="570" applyNumberFormat="1" applyFont="1" applyFill="1" applyBorder="1" applyAlignment="1">
      <alignment horizontal="center" vertical="center" wrapText="1"/>
      <protection/>
    </xf>
    <xf numFmtId="0" fontId="2" fillId="65" borderId="0" xfId="570" applyFont="1" applyFill="1">
      <alignment/>
      <protection/>
    </xf>
    <xf numFmtId="0" fontId="4" fillId="0" borderId="3" xfId="570" applyFont="1" applyFill="1" applyBorder="1" applyAlignment="1">
      <alignment vertical="center" wrapText="1"/>
      <protection/>
    </xf>
    <xf numFmtId="1" fontId="4" fillId="0" borderId="3" xfId="570" applyNumberFormat="1" applyFont="1" applyFill="1" applyBorder="1" applyAlignment="1">
      <alignment horizontal="center" vertical="center" wrapText="1"/>
      <protection/>
    </xf>
    <xf numFmtId="1" fontId="4" fillId="0" borderId="3" xfId="572" applyNumberFormat="1" applyFont="1" applyFill="1" applyBorder="1" applyAlignment="1">
      <alignment horizontal="center" vertical="center" wrapText="1"/>
      <protection/>
    </xf>
    <xf numFmtId="181" fontId="4" fillId="0" borderId="3" xfId="570" applyNumberFormat="1" applyFont="1" applyFill="1" applyBorder="1" applyAlignment="1">
      <alignment horizontal="center" vertical="center"/>
      <protection/>
    </xf>
    <xf numFmtId="1" fontId="4" fillId="0" borderId="3" xfId="570" applyNumberFormat="1" applyFont="1" applyFill="1" applyBorder="1" applyAlignment="1">
      <alignment horizontal="center" vertical="center"/>
      <protection/>
    </xf>
    <xf numFmtId="0" fontId="67" fillId="0" borderId="53" xfId="570" applyFont="1" applyFill="1" applyBorder="1" applyAlignment="1">
      <alignment horizontal="left" vertical="center" wrapText="1" indent="1"/>
      <protection/>
    </xf>
    <xf numFmtId="1" fontId="67" fillId="0" borderId="53" xfId="570" applyNumberFormat="1" applyFont="1" applyFill="1" applyBorder="1" applyAlignment="1">
      <alignment horizontal="center" vertical="center" wrapText="1"/>
      <protection/>
    </xf>
    <xf numFmtId="181" fontId="67" fillId="0" borderId="53" xfId="570" applyNumberFormat="1" applyFont="1" applyFill="1" applyBorder="1" applyAlignment="1">
      <alignment horizontal="center" vertical="center"/>
      <protection/>
    </xf>
    <xf numFmtId="1" fontId="67" fillId="0" borderId="53" xfId="570" applyNumberFormat="1" applyFont="1" applyFill="1" applyBorder="1" applyAlignment="1">
      <alignment horizontal="center" vertical="center"/>
      <protection/>
    </xf>
    <xf numFmtId="0" fontId="68" fillId="0" borderId="43" xfId="570" applyFont="1" applyFill="1" applyBorder="1" applyAlignment="1">
      <alignment vertical="center" wrapText="1"/>
      <protection/>
    </xf>
    <xf numFmtId="1" fontId="68" fillId="0" borderId="43" xfId="570" applyNumberFormat="1" applyFont="1" applyFill="1" applyBorder="1" applyAlignment="1">
      <alignment horizontal="center" vertical="center" wrapText="1"/>
      <protection/>
    </xf>
    <xf numFmtId="181" fontId="68" fillId="0" borderId="43" xfId="570" applyNumberFormat="1" applyFont="1" applyFill="1" applyBorder="1" applyAlignment="1">
      <alignment horizontal="center" vertical="center"/>
      <protection/>
    </xf>
    <xf numFmtId="1" fontId="68" fillId="0" borderId="54" xfId="570" applyNumberFormat="1" applyFont="1" applyFill="1" applyBorder="1" applyAlignment="1">
      <alignment horizontal="center" vertical="center"/>
      <protection/>
    </xf>
    <xf numFmtId="0" fontId="68" fillId="0" borderId="39" xfId="570" applyFont="1" applyFill="1" applyBorder="1" applyAlignment="1">
      <alignment vertical="center" wrapText="1"/>
      <protection/>
    </xf>
    <xf numFmtId="1" fontId="68" fillId="0" borderId="42" xfId="570" applyNumberFormat="1" applyFont="1" applyFill="1" applyBorder="1" applyAlignment="1">
      <alignment horizontal="center" vertical="center" wrapText="1"/>
      <protection/>
    </xf>
    <xf numFmtId="181" fontId="68" fillId="0" borderId="42" xfId="570" applyNumberFormat="1" applyFont="1" applyFill="1" applyBorder="1" applyAlignment="1">
      <alignment horizontal="center" vertical="center"/>
      <protection/>
    </xf>
    <xf numFmtId="0" fontId="4" fillId="0" borderId="39" xfId="570" applyFont="1" applyFill="1" applyBorder="1" applyAlignment="1">
      <alignment vertical="center" wrapText="1"/>
      <protection/>
    </xf>
    <xf numFmtId="1" fontId="4" fillId="0" borderId="39" xfId="570" applyNumberFormat="1" applyFont="1" applyFill="1" applyBorder="1" applyAlignment="1">
      <alignment horizontal="center" vertical="center" wrapText="1"/>
      <protection/>
    </xf>
    <xf numFmtId="181" fontId="4" fillId="0" borderId="39" xfId="570" applyNumberFormat="1" applyFont="1" applyFill="1" applyBorder="1" applyAlignment="1">
      <alignment horizontal="center" vertical="center"/>
      <protection/>
    </xf>
    <xf numFmtId="181" fontId="4" fillId="0" borderId="55" xfId="570" applyNumberFormat="1" applyFont="1" applyFill="1" applyBorder="1" applyAlignment="1">
      <alignment horizontal="center" vertical="center"/>
      <protection/>
    </xf>
    <xf numFmtId="1" fontId="4" fillId="0" borderId="39" xfId="570" applyNumberFormat="1" applyFont="1" applyFill="1" applyBorder="1" applyAlignment="1">
      <alignment horizontal="center" vertical="center"/>
      <protection/>
    </xf>
    <xf numFmtId="0" fontId="4" fillId="0" borderId="43" xfId="570" applyFont="1" applyFill="1" applyBorder="1" applyAlignment="1">
      <alignment vertical="center" wrapText="1"/>
      <protection/>
    </xf>
    <xf numFmtId="0" fontId="4" fillId="0" borderId="3" xfId="570" applyFont="1" applyFill="1" applyBorder="1" applyAlignment="1">
      <alignment horizontal="left" vertical="center" wrapText="1"/>
      <protection/>
    </xf>
    <xf numFmtId="0" fontId="2" fillId="0" borderId="0" xfId="570" applyFont="1" applyBorder="1">
      <alignment/>
      <protection/>
    </xf>
    <xf numFmtId="0" fontId="4" fillId="0" borderId="3" xfId="568" applyFont="1" applyFill="1" applyBorder="1" applyAlignment="1">
      <alignment horizontal="left" vertical="center" wrapText="1"/>
      <protection/>
    </xf>
    <xf numFmtId="1" fontId="4" fillId="0" borderId="3" xfId="568" applyNumberFormat="1" applyFont="1" applyFill="1" applyBorder="1" applyAlignment="1">
      <alignment horizontal="center" vertical="center" wrapText="1"/>
      <protection/>
    </xf>
    <xf numFmtId="1" fontId="4" fillId="0" borderId="3" xfId="568" applyNumberFormat="1" applyFont="1" applyFill="1" applyBorder="1" applyAlignment="1">
      <alignment horizontal="center" vertical="center"/>
      <protection/>
    </xf>
    <xf numFmtId="0" fontId="4" fillId="0" borderId="3" xfId="568" applyFont="1" applyFill="1" applyBorder="1" applyAlignment="1">
      <alignment vertical="center" wrapText="1"/>
      <protection/>
    </xf>
    <xf numFmtId="0" fontId="2" fillId="0" borderId="0" xfId="570" applyFont="1" applyAlignment="1">
      <alignment horizontal="center"/>
      <protection/>
    </xf>
    <xf numFmtId="0" fontId="116" fillId="0" borderId="3" xfId="504" applyFont="1" applyFill="1" applyBorder="1" applyAlignment="1">
      <alignment vertical="center" wrapText="1"/>
      <protection/>
    </xf>
    <xf numFmtId="181" fontId="4" fillId="0" borderId="3" xfId="568" applyNumberFormat="1" applyFont="1" applyFill="1" applyBorder="1" applyAlignment="1">
      <alignment horizontal="center" vertical="center"/>
      <protection/>
    </xf>
    <xf numFmtId="0" fontId="2" fillId="0" borderId="0" xfId="570" applyFont="1" applyFill="1">
      <alignment/>
      <protection/>
    </xf>
    <xf numFmtId="3" fontId="13" fillId="63" borderId="3" xfId="576" applyNumberFormat="1" applyFont="1" applyFill="1" applyBorder="1" applyAlignment="1" applyProtection="1">
      <alignment horizontal="center" vertical="center"/>
      <protection locked="0"/>
    </xf>
    <xf numFmtId="1" fontId="2" fillId="63" borderId="3" xfId="576" applyNumberFormat="1" applyFont="1" applyFill="1" applyBorder="1" applyAlignment="1" applyProtection="1">
      <alignment horizontal="center"/>
      <protection locked="0"/>
    </xf>
    <xf numFmtId="0" fontId="90" fillId="66" borderId="53" xfId="570" applyFont="1" applyFill="1" applyBorder="1" applyAlignment="1">
      <alignment horizontal="left" vertical="center" wrapText="1" indent="3"/>
      <protection/>
    </xf>
    <xf numFmtId="1" fontId="4" fillId="66" borderId="53" xfId="570" applyNumberFormat="1" applyFont="1" applyFill="1" applyBorder="1" applyAlignment="1">
      <alignment horizontal="center" vertical="center" wrapText="1"/>
      <protection/>
    </xf>
    <xf numFmtId="181" fontId="4" fillId="66" borderId="37" xfId="570" applyNumberFormat="1" applyFont="1" applyFill="1" applyBorder="1" applyAlignment="1">
      <alignment horizontal="center" vertical="center"/>
      <protection/>
    </xf>
    <xf numFmtId="1" fontId="4" fillId="66" borderId="37" xfId="570" applyNumberFormat="1" applyFont="1" applyFill="1" applyBorder="1" applyAlignment="1">
      <alignment horizontal="center" vertical="center"/>
      <protection/>
    </xf>
    <xf numFmtId="1" fontId="4" fillId="66" borderId="53" xfId="572" applyNumberFormat="1" applyFont="1" applyFill="1" applyBorder="1" applyAlignment="1">
      <alignment horizontal="center" vertical="center" wrapText="1"/>
      <protection/>
    </xf>
    <xf numFmtId="181" fontId="4" fillId="66" borderId="3" xfId="570" applyNumberFormat="1" applyFont="1" applyFill="1" applyBorder="1" applyAlignment="1">
      <alignment horizontal="center" vertical="center"/>
      <protection/>
    </xf>
    <xf numFmtId="1" fontId="4" fillId="66" borderId="3" xfId="570" applyNumberFormat="1" applyFont="1" applyFill="1" applyBorder="1" applyAlignment="1">
      <alignment horizontal="center" vertical="center"/>
      <protection/>
    </xf>
    <xf numFmtId="0" fontId="90" fillId="66" borderId="3" xfId="570" applyFont="1" applyFill="1" applyBorder="1" applyAlignment="1">
      <alignment horizontal="left" vertical="center" wrapText="1" indent="3"/>
      <protection/>
    </xf>
    <xf numFmtId="1" fontId="67" fillId="66" borderId="3" xfId="570" applyNumberFormat="1" applyFont="1" applyFill="1" applyBorder="1" applyAlignment="1">
      <alignment horizontal="center" vertical="center" wrapText="1"/>
      <protection/>
    </xf>
    <xf numFmtId="181" fontId="67" fillId="66" borderId="3" xfId="570" applyNumberFormat="1" applyFont="1" applyFill="1" applyBorder="1" applyAlignment="1">
      <alignment horizontal="center" vertical="center"/>
      <protection/>
    </xf>
    <xf numFmtId="1" fontId="67" fillId="66" borderId="3" xfId="570" applyNumberFormat="1" applyFont="1" applyFill="1" applyBorder="1" applyAlignment="1">
      <alignment horizontal="center" vertical="center"/>
      <protection/>
    </xf>
    <xf numFmtId="0" fontId="62" fillId="0" borderId="53" xfId="565" applyFont="1" applyFill="1" applyBorder="1" applyAlignment="1">
      <alignment horizontal="left" vertical="center" wrapText="1" indent="1"/>
      <protection/>
    </xf>
    <xf numFmtId="0" fontId="62" fillId="0" borderId="54" xfId="565" applyFont="1" applyFill="1" applyBorder="1" applyAlignment="1">
      <alignment horizontal="left" vertical="center" wrapText="1" indent="1"/>
      <protection/>
    </xf>
    <xf numFmtId="0" fontId="62" fillId="0" borderId="39" xfId="565" applyFont="1" applyFill="1" applyBorder="1" applyAlignment="1">
      <alignment horizontal="left" vertical="center" wrapText="1" indent="1"/>
      <protection/>
    </xf>
    <xf numFmtId="0" fontId="56" fillId="0" borderId="0" xfId="0" applyFont="1" applyAlignment="1">
      <alignment horizontal="center" vertical="center"/>
    </xf>
    <xf numFmtId="0" fontId="58" fillId="0" borderId="0" xfId="578" applyFont="1" applyFill="1" applyBorder="1" applyAlignment="1">
      <alignment horizontal="center" vertical="top" wrapText="1"/>
      <protection/>
    </xf>
    <xf numFmtId="0" fontId="60" fillId="0" borderId="53" xfId="565" applyFont="1" applyFill="1" applyBorder="1" applyAlignment="1">
      <alignment horizontal="left" vertical="center" wrapText="1" indent="1"/>
      <protection/>
    </xf>
    <xf numFmtId="0" fontId="60" fillId="0" borderId="54" xfId="565" applyFont="1" applyFill="1" applyBorder="1" applyAlignment="1">
      <alignment horizontal="left" vertical="center" wrapText="1" indent="1"/>
      <protection/>
    </xf>
    <xf numFmtId="0" fontId="60" fillId="0" borderId="39" xfId="565" applyFont="1" applyFill="1" applyBorder="1" applyAlignment="1">
      <alignment horizontal="left" vertical="center" wrapText="1" indent="1"/>
      <protection/>
    </xf>
    <xf numFmtId="0" fontId="62" fillId="0" borderId="40" xfId="565" applyFont="1" applyFill="1" applyBorder="1" applyAlignment="1">
      <alignment horizontal="left" vertical="center" wrapText="1" indent="1"/>
      <protection/>
    </xf>
    <xf numFmtId="0" fontId="63" fillId="0" borderId="0" xfId="565" applyFont="1" applyAlignment="1">
      <alignment horizontal="center" vertical="center" wrapText="1"/>
      <protection/>
    </xf>
    <xf numFmtId="0" fontId="22" fillId="0" borderId="0" xfId="578" applyFont="1" applyFill="1" applyBorder="1" applyAlignment="1">
      <alignment horizontal="center" vertical="top" wrapText="1"/>
      <protection/>
    </xf>
    <xf numFmtId="0" fontId="17" fillId="0" borderId="3" xfId="565" applyFont="1" applyFill="1" applyBorder="1" applyAlignment="1">
      <alignment horizontal="center" vertical="center" wrapText="1"/>
      <protection/>
    </xf>
    <xf numFmtId="0" fontId="17" fillId="0" borderId="48" xfId="565" applyFont="1" applyFill="1" applyBorder="1" applyAlignment="1">
      <alignment horizontal="center" vertical="center" wrapText="1"/>
      <protection/>
    </xf>
    <xf numFmtId="0" fontId="17" fillId="0" borderId="56" xfId="565" applyFont="1" applyBorder="1" applyAlignment="1">
      <alignment horizontal="center" vertical="center"/>
      <protection/>
    </xf>
    <xf numFmtId="0" fontId="17" fillId="0" borderId="48" xfId="565" applyFont="1" applyBorder="1" applyAlignment="1">
      <alignment horizontal="center" vertical="center"/>
      <protection/>
    </xf>
    <xf numFmtId="0" fontId="17" fillId="0" borderId="3" xfId="565" applyFont="1" applyBorder="1" applyAlignment="1">
      <alignment horizontal="center" vertical="center"/>
      <protection/>
    </xf>
    <xf numFmtId="0" fontId="65" fillId="0" borderId="53" xfId="565" applyFont="1" applyBorder="1" applyAlignment="1">
      <alignment horizontal="center" vertical="center" wrapText="1"/>
      <protection/>
    </xf>
    <xf numFmtId="0" fontId="65" fillId="0" borderId="39" xfId="565" applyFont="1" applyBorder="1" applyAlignment="1">
      <alignment horizontal="center" vertical="center" wrapText="1"/>
      <protection/>
    </xf>
    <xf numFmtId="0" fontId="50" fillId="0" borderId="57" xfId="0" applyFont="1" applyBorder="1" applyAlignment="1">
      <alignment horizontal="center" wrapText="1"/>
    </xf>
    <xf numFmtId="0" fontId="50" fillId="0" borderId="58" xfId="0" applyFont="1" applyBorder="1" applyAlignment="1">
      <alignment horizontal="center" wrapText="1"/>
    </xf>
    <xf numFmtId="0" fontId="50" fillId="0" borderId="59" xfId="0" applyFont="1" applyBorder="1" applyAlignment="1">
      <alignment horizontal="center" vertical="top"/>
    </xf>
    <xf numFmtId="0" fontId="50" fillId="0" borderId="60" xfId="0" applyFont="1" applyBorder="1" applyAlignment="1">
      <alignment horizontal="center" vertical="top"/>
    </xf>
    <xf numFmtId="0" fontId="18" fillId="0" borderId="0" xfId="565" applyFont="1" applyFill="1" applyBorder="1" applyAlignment="1">
      <alignment horizontal="center" vertical="center" wrapText="1"/>
      <protection/>
    </xf>
    <xf numFmtId="0" fontId="22" fillId="0" borderId="0" xfId="565" applyFont="1" applyFill="1" applyBorder="1" applyAlignment="1">
      <alignment horizontal="center" vertical="center" wrapText="1"/>
      <protection/>
    </xf>
    <xf numFmtId="0" fontId="25" fillId="0" borderId="61" xfId="578" applyFont="1" applyFill="1" applyBorder="1" applyAlignment="1">
      <alignment horizontal="left"/>
      <protection/>
    </xf>
    <xf numFmtId="0" fontId="0" fillId="0" borderId="61" xfId="0" applyBorder="1" applyAlignment="1">
      <alignment/>
    </xf>
    <xf numFmtId="0" fontId="23" fillId="0" borderId="0" xfId="577" applyFont="1" applyFill="1" applyAlignment="1">
      <alignment horizontal="center" vertical="top" wrapText="1"/>
      <protection/>
    </xf>
    <xf numFmtId="0" fontId="5" fillId="0" borderId="0" xfId="577" applyFont="1" applyFill="1" applyAlignment="1">
      <alignment horizontal="center" vertical="top" wrapText="1"/>
      <protection/>
    </xf>
    <xf numFmtId="0" fontId="23" fillId="0" borderId="3" xfId="577" applyFont="1" applyFill="1" applyBorder="1" applyAlignment="1">
      <alignment horizontal="center" vertical="top" wrapText="1"/>
      <protection/>
    </xf>
    <xf numFmtId="0" fontId="24" fillId="0" borderId="3" xfId="577" applyFont="1" applyBorder="1" applyAlignment="1">
      <alignment horizontal="center" vertical="center" wrapText="1"/>
      <protection/>
    </xf>
    <xf numFmtId="0" fontId="24" fillId="0" borderId="31" xfId="577" applyFont="1" applyBorder="1" applyAlignment="1">
      <alignment horizontal="center" vertical="center" wrapText="1"/>
      <protection/>
    </xf>
    <xf numFmtId="0" fontId="24" fillId="0" borderId="56" xfId="577" applyFont="1" applyBorder="1" applyAlignment="1">
      <alignment horizontal="center" vertical="center" wrapText="1"/>
      <protection/>
    </xf>
    <xf numFmtId="0" fontId="24" fillId="0" borderId="0" xfId="577" applyFont="1" applyFill="1" applyAlignment="1">
      <alignment horizontal="center" vertical="center" wrapText="1"/>
      <protection/>
    </xf>
    <xf numFmtId="0" fontId="58" fillId="0" borderId="0" xfId="577" applyFont="1" applyFill="1" applyAlignment="1">
      <alignment horizontal="center" vertical="center" wrapText="1"/>
      <protection/>
    </xf>
    <xf numFmtId="0" fontId="71" fillId="0" borderId="0" xfId="577" applyFont="1" applyFill="1" applyAlignment="1">
      <alignment horizontal="center" vertical="top" wrapText="1"/>
      <protection/>
    </xf>
    <xf numFmtId="0" fontId="4" fillId="0" borderId="3" xfId="577" applyFont="1" applyFill="1" applyBorder="1" applyAlignment="1">
      <alignment horizontal="center" vertical="top" wrapText="1"/>
      <protection/>
    </xf>
    <xf numFmtId="0" fontId="4" fillId="0" borderId="3" xfId="577" applyFont="1" applyBorder="1" applyAlignment="1">
      <alignment horizontal="center" vertical="center" wrapText="1"/>
      <protection/>
    </xf>
    <xf numFmtId="0" fontId="4" fillId="0" borderId="31" xfId="577" applyFont="1" applyBorder="1" applyAlignment="1">
      <alignment horizontal="center" vertical="center" wrapText="1"/>
      <protection/>
    </xf>
    <xf numFmtId="0" fontId="4" fillId="0" borderId="56" xfId="577" applyFont="1" applyBorder="1" applyAlignment="1">
      <alignment horizontal="center" vertical="center" wrapText="1"/>
      <protection/>
    </xf>
    <xf numFmtId="0" fontId="88" fillId="0" borderId="0" xfId="570" applyFont="1" applyAlignment="1">
      <alignment horizontal="center"/>
      <protection/>
    </xf>
    <xf numFmtId="0" fontId="88" fillId="0" borderId="0" xfId="570" applyFont="1" applyFill="1" applyBorder="1" applyAlignment="1">
      <alignment horizontal="center" vertical="top" wrapText="1"/>
      <protection/>
    </xf>
    <xf numFmtId="0" fontId="3" fillId="0" borderId="3" xfId="570" applyFont="1" applyFill="1" applyBorder="1" applyAlignment="1">
      <alignment horizontal="center" vertical="center" wrapText="1"/>
      <protection/>
    </xf>
    <xf numFmtId="49" fontId="24" fillId="0" borderId="3" xfId="570" applyNumberFormat="1" applyFont="1" applyFill="1" applyBorder="1" applyAlignment="1">
      <alignment horizontal="center" vertical="center" wrapText="1"/>
      <protection/>
    </xf>
    <xf numFmtId="0" fontId="11" fillId="0" borderId="3" xfId="570" applyFont="1" applyFill="1" applyBorder="1" applyAlignment="1">
      <alignment horizontal="center" vertical="center"/>
      <protection/>
    </xf>
    <xf numFmtId="0" fontId="91" fillId="0" borderId="62" xfId="570" applyFont="1" applyFill="1" applyBorder="1" applyAlignment="1">
      <alignment horizontal="center" vertical="center" wrapText="1"/>
      <protection/>
    </xf>
    <xf numFmtId="0" fontId="91" fillId="0" borderId="63" xfId="570" applyFont="1" applyFill="1" applyBorder="1" applyAlignment="1">
      <alignment horizontal="center" vertical="center" wrapText="1"/>
      <protection/>
    </xf>
    <xf numFmtId="0" fontId="91" fillId="0" borderId="64" xfId="570" applyFont="1" applyFill="1" applyBorder="1" applyAlignment="1">
      <alignment horizontal="center" vertical="center" wrapText="1"/>
      <protection/>
    </xf>
    <xf numFmtId="0" fontId="91" fillId="0" borderId="55" xfId="570" applyFont="1" applyFill="1" applyBorder="1" applyAlignment="1">
      <alignment horizontal="center" vertical="center" wrapText="1"/>
      <protection/>
    </xf>
    <xf numFmtId="0" fontId="91" fillId="0" borderId="36" xfId="570" applyFont="1" applyFill="1" applyBorder="1" applyAlignment="1">
      <alignment horizontal="center" vertical="center" wrapText="1"/>
      <protection/>
    </xf>
    <xf numFmtId="0" fontId="91" fillId="0" borderId="47" xfId="570" applyFont="1" applyFill="1" applyBorder="1" applyAlignment="1">
      <alignment horizontal="center" vertical="center" wrapText="1"/>
      <protection/>
    </xf>
    <xf numFmtId="0" fontId="3" fillId="0" borderId="3" xfId="572" applyFont="1" applyFill="1" applyBorder="1" applyAlignment="1">
      <alignment horizontal="center" vertical="center" wrapText="1"/>
      <protection/>
    </xf>
    <xf numFmtId="0" fontId="11" fillId="0" borderId="31" xfId="570" applyFont="1" applyFill="1" applyBorder="1" applyAlignment="1">
      <alignment horizontal="center" vertical="center"/>
      <protection/>
    </xf>
    <xf numFmtId="0" fontId="11" fillId="0" borderId="56" xfId="570" applyFont="1" applyFill="1" applyBorder="1" applyAlignment="1">
      <alignment horizontal="center" vertical="center"/>
      <protection/>
    </xf>
    <xf numFmtId="0" fontId="8" fillId="0" borderId="63" xfId="570" applyFont="1" applyFill="1" applyBorder="1" applyAlignment="1">
      <alignment horizontal="left" vertical="center" wrapText="1"/>
      <protection/>
    </xf>
    <xf numFmtId="1" fontId="11" fillId="0" borderId="53" xfId="576" applyNumberFormat="1" applyFont="1" applyFill="1" applyBorder="1" applyAlignment="1" applyProtection="1">
      <alignment horizontal="center" vertical="center" wrapText="1"/>
      <protection/>
    </xf>
    <xf numFmtId="1" fontId="11" fillId="0" borderId="39" xfId="576" applyNumberFormat="1" applyFont="1" applyFill="1" applyBorder="1" applyAlignment="1" applyProtection="1">
      <alignment horizontal="center" vertical="center" wrapText="1"/>
      <protection/>
    </xf>
    <xf numFmtId="1" fontId="12" fillId="0" borderId="53" xfId="576" applyNumberFormat="1" applyFont="1" applyFill="1" applyBorder="1" applyAlignment="1" applyProtection="1">
      <alignment horizontal="center" vertical="center" wrapText="1"/>
      <protection/>
    </xf>
    <xf numFmtId="1" fontId="12" fillId="0" borderId="39" xfId="576" applyNumberFormat="1" applyFont="1" applyFill="1" applyBorder="1" applyAlignment="1" applyProtection="1">
      <alignment horizontal="center" vertical="center" wrapText="1"/>
      <protection/>
    </xf>
    <xf numFmtId="1" fontId="51" fillId="0" borderId="36" xfId="576" applyNumberFormat="1" applyFont="1" applyFill="1" applyBorder="1" applyAlignment="1" applyProtection="1">
      <alignment horizontal="center"/>
      <protection locked="0"/>
    </xf>
    <xf numFmtId="1" fontId="51" fillId="0" borderId="0" xfId="576" applyNumberFormat="1" applyFont="1" applyFill="1" applyAlignment="1" applyProtection="1">
      <alignment horizontal="center"/>
      <protection locked="0"/>
    </xf>
    <xf numFmtId="1" fontId="51" fillId="0" borderId="0" xfId="576" applyNumberFormat="1" applyFont="1" applyFill="1" applyBorder="1" applyAlignment="1" applyProtection="1">
      <alignment horizontal="center"/>
      <protection locked="0"/>
    </xf>
    <xf numFmtId="1" fontId="11" fillId="0" borderId="3" xfId="576" applyNumberFormat="1" applyFont="1" applyFill="1" applyBorder="1" applyAlignment="1" applyProtection="1">
      <alignment horizontal="center" vertical="center" wrapText="1"/>
      <protection/>
    </xf>
    <xf numFmtId="1" fontId="11" fillId="0" borderId="53" xfId="576" applyNumberFormat="1" applyFont="1" applyFill="1" applyBorder="1" applyAlignment="1" applyProtection="1">
      <alignment horizontal="center" vertical="center" wrapText="1"/>
      <protection locked="0"/>
    </xf>
    <xf numFmtId="1" fontId="11" fillId="0" borderId="39" xfId="576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576" applyNumberFormat="1" applyFont="1" applyFill="1" applyBorder="1" applyAlignment="1" applyProtection="1">
      <alignment horizontal="center"/>
      <protection/>
    </xf>
    <xf numFmtId="1" fontId="2" fillId="0" borderId="39" xfId="576" applyNumberFormat="1" applyFont="1" applyFill="1" applyBorder="1" applyAlignment="1" applyProtection="1">
      <alignment horizontal="center"/>
      <protection/>
    </xf>
  </cellXfs>
  <cellStyles count="624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5_dodatky" xfId="90"/>
    <cellStyle name="20% - Акцент6" xfId="91"/>
    <cellStyle name="20% — акцент6" xfId="92"/>
    <cellStyle name="20% - Акцент6 2" xfId="93"/>
    <cellStyle name="20% — акцент6 2" xfId="94"/>
    <cellStyle name="20% - Акцент6 3" xfId="95"/>
    <cellStyle name="20% — акцент6 3" xfId="96"/>
    <cellStyle name="20% - Акцент6 4" xfId="97"/>
    <cellStyle name="20% - Акцент6 5" xfId="98"/>
    <cellStyle name="20% - Акцент6_16 " xfId="99"/>
    <cellStyle name="20% – Акцентування1" xfId="100"/>
    <cellStyle name="20% – Акцентування1 2" xfId="101"/>
    <cellStyle name="20% – Акцентування1 3" xfId="102"/>
    <cellStyle name="20% – Акцентування1 4" xfId="103"/>
    <cellStyle name="20% – Акцентування1_П_1" xfId="104"/>
    <cellStyle name="20% – Акцентування2" xfId="105"/>
    <cellStyle name="20% – Акцентування2 2" xfId="106"/>
    <cellStyle name="20% – Акцентування2 3" xfId="107"/>
    <cellStyle name="20% – Акцентування2 4" xfId="108"/>
    <cellStyle name="20% – Акцентування2_П_1" xfId="109"/>
    <cellStyle name="20% – Акцентування3" xfId="110"/>
    <cellStyle name="20% – Акцентування3 2" xfId="111"/>
    <cellStyle name="20% – Акцентування3 3" xfId="112"/>
    <cellStyle name="20% – Акцентування3 4" xfId="113"/>
    <cellStyle name="20% – Акцентування3_П_1" xfId="114"/>
    <cellStyle name="20% – Акцентування4" xfId="115"/>
    <cellStyle name="20% – Акцентування4 2" xfId="116"/>
    <cellStyle name="20% – Акцентування4 3" xfId="117"/>
    <cellStyle name="20% – Акцентування4 4" xfId="118"/>
    <cellStyle name="20% – Акцентування4_П_1" xfId="119"/>
    <cellStyle name="20% – Акцентування5" xfId="120"/>
    <cellStyle name="20% – Акцентування5 2" xfId="121"/>
    <cellStyle name="20% – Акцентування5 3" xfId="122"/>
    <cellStyle name="20% – Акцентування5 4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 3" xfId="127"/>
    <cellStyle name="20% – Акцентування6 4" xfId="128"/>
    <cellStyle name="20% – Акцентування6_П_1" xfId="129"/>
    <cellStyle name="40% - Accent1" xfId="130"/>
    <cellStyle name="40% - Accent1 2" xfId="131"/>
    <cellStyle name="40% - Accent1 3" xfId="132"/>
    <cellStyle name="40% - Accent1 4" xfId="133"/>
    <cellStyle name="40% - Accent1_П_1" xfId="134"/>
    <cellStyle name="40% - Accent2" xfId="135"/>
    <cellStyle name="40% - Accent2 2" xfId="136"/>
    <cellStyle name="40% - Accent2 3" xfId="137"/>
    <cellStyle name="40% - Accent2 4" xfId="138"/>
    <cellStyle name="40% - Accent2_П_1" xfId="139"/>
    <cellStyle name="40% - Accent3" xfId="140"/>
    <cellStyle name="40% - Accent3 2" xfId="141"/>
    <cellStyle name="40% - Accent3 3" xfId="142"/>
    <cellStyle name="40% - Accent3 4" xfId="143"/>
    <cellStyle name="40% - Accent3_П_1" xfId="144"/>
    <cellStyle name="40% - Accent4" xfId="145"/>
    <cellStyle name="40% - Accent4 2" xfId="146"/>
    <cellStyle name="40% - Accent4 3" xfId="147"/>
    <cellStyle name="40% - Accent4 4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_П_1" xfId="159"/>
    <cellStyle name="40% - Акцент1" xfId="160"/>
    <cellStyle name="40% — акцент1" xfId="161"/>
    <cellStyle name="40% - Акцент1 2" xfId="162"/>
    <cellStyle name="40% — акцент1 2" xfId="163"/>
    <cellStyle name="40% - Акцент1 3" xfId="164"/>
    <cellStyle name="40% — акцент1 3" xfId="165"/>
    <cellStyle name="40% - Акцент1 4" xfId="166"/>
    <cellStyle name="40% - Акцент1 5" xfId="167"/>
    <cellStyle name="40% - Акцент1_16 " xfId="168"/>
    <cellStyle name="40% - Акцент2" xfId="169"/>
    <cellStyle name="40% — акцент2" xfId="170"/>
    <cellStyle name="40% - Акцент2 2" xfId="171"/>
    <cellStyle name="40% — акцент2 2" xfId="172"/>
    <cellStyle name="40% - Акцент2 3" xfId="173"/>
    <cellStyle name="40% - Акцент2 4" xfId="174"/>
    <cellStyle name="40% - Акцент2 5" xfId="175"/>
    <cellStyle name="40% - Акцент2_dodatky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3" xfId="181"/>
    <cellStyle name="40% — акцент3 3" xfId="182"/>
    <cellStyle name="40% - Акцент3 4" xfId="183"/>
    <cellStyle name="40% - Акцент3 5" xfId="184"/>
    <cellStyle name="40% - Акцент3_16 " xfId="185"/>
    <cellStyle name="40% - Акцент4" xfId="186"/>
    <cellStyle name="40% — акцент4" xfId="187"/>
    <cellStyle name="40% - Акцент4 2" xfId="188"/>
    <cellStyle name="40% — акцент4 2" xfId="189"/>
    <cellStyle name="40% - Акцент4 3" xfId="190"/>
    <cellStyle name="40% — акцент4 3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- Акцент5 5" xfId="202"/>
    <cellStyle name="40% - Акцент5_16 " xfId="203"/>
    <cellStyle name="40% - Акцент6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- Акцент6_16 " xfId="212"/>
    <cellStyle name="40% – Акцентування1" xfId="213"/>
    <cellStyle name="40% – Акцентування1 2" xfId="214"/>
    <cellStyle name="40% – Акцентування1 3" xfId="215"/>
    <cellStyle name="40% – Акцентування1 4" xfId="216"/>
    <cellStyle name="40% – Акцентування1_П_1" xfId="217"/>
    <cellStyle name="40% – Акцентування2" xfId="218"/>
    <cellStyle name="40% – Акцентування2 2" xfId="219"/>
    <cellStyle name="40% – Акцентування2 3" xfId="220"/>
    <cellStyle name="40% – Акцентування2 4" xfId="221"/>
    <cellStyle name="40% – Акцентування2_П_1" xfId="222"/>
    <cellStyle name="40% – Акцентування3" xfId="223"/>
    <cellStyle name="40% – Акцентування3 2" xfId="224"/>
    <cellStyle name="40% – Акцентування3 3" xfId="225"/>
    <cellStyle name="40% – Акцентування3 4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 3" xfId="230"/>
    <cellStyle name="40% – Акцентування4 4" xfId="231"/>
    <cellStyle name="40% – Акцентування4_П_1" xfId="232"/>
    <cellStyle name="40% – Акцентування5" xfId="233"/>
    <cellStyle name="40% – Акцентування5 2" xfId="234"/>
    <cellStyle name="40% – Акцентування5 3" xfId="235"/>
    <cellStyle name="40% – Акцентування5 4" xfId="236"/>
    <cellStyle name="40% – Акцентування5_П_1" xfId="237"/>
    <cellStyle name="40% – Акцентування6" xfId="238"/>
    <cellStyle name="40% – Акцентування6 2" xfId="239"/>
    <cellStyle name="40% – Акцентування6 3" xfId="240"/>
    <cellStyle name="40% – Акцентування6 4" xfId="241"/>
    <cellStyle name="40% – Акцентування6_П_1" xfId="242"/>
    <cellStyle name="60% - Accent1" xfId="243"/>
    <cellStyle name="60% - Accent1 2" xfId="244"/>
    <cellStyle name="60% - Accent1_П_1" xfId="245"/>
    <cellStyle name="60% - Accent2" xfId="246"/>
    <cellStyle name="60% - Accent2 2" xfId="247"/>
    <cellStyle name="60% - Accent2_П_1" xfId="248"/>
    <cellStyle name="60% - Accent3" xfId="249"/>
    <cellStyle name="60% - Accent3 2" xfId="250"/>
    <cellStyle name="60% - Accent3_П_1" xfId="251"/>
    <cellStyle name="60% - Accent4" xfId="252"/>
    <cellStyle name="60% - Accent4 2" xfId="253"/>
    <cellStyle name="60% - Accent4_П_1" xfId="254"/>
    <cellStyle name="60% - Accent5" xfId="255"/>
    <cellStyle name="60% - Accent5 2" xfId="256"/>
    <cellStyle name="60% - Accent5_П_1" xfId="257"/>
    <cellStyle name="60% - Accent6" xfId="258"/>
    <cellStyle name="60% - Accent6 2" xfId="259"/>
    <cellStyle name="60% - Accent6_П_1" xfId="260"/>
    <cellStyle name="60% - Акцент1" xfId="261"/>
    <cellStyle name="60% — акцент1" xfId="262"/>
    <cellStyle name="60% - Акцент1 2" xfId="263"/>
    <cellStyle name="60% — акцент1 2" xfId="264"/>
    <cellStyle name="60% - Акцент1 3" xfId="265"/>
    <cellStyle name="60% — акцент1 3" xfId="266"/>
    <cellStyle name="60% - Акцент1 4" xfId="267"/>
    <cellStyle name="60% - Акцент1 5" xfId="268"/>
    <cellStyle name="60% - Акцент1_16 " xfId="269"/>
    <cellStyle name="60% - Акцент2" xfId="270"/>
    <cellStyle name="60% — акцент2" xfId="271"/>
    <cellStyle name="60% - Акцент2 2" xfId="272"/>
    <cellStyle name="60% — акцент2 2" xfId="273"/>
    <cellStyle name="60% - Акцент2 3" xfId="274"/>
    <cellStyle name="60% — акцент2 3" xfId="275"/>
    <cellStyle name="60% - Акцент2 4" xfId="276"/>
    <cellStyle name="60% - Акцент2 5" xfId="277"/>
    <cellStyle name="60% - Акцент2_16 " xfId="278"/>
    <cellStyle name="60% - Акцент3" xfId="279"/>
    <cellStyle name="60% — акцент3" xfId="280"/>
    <cellStyle name="60% - Акцент3 2" xfId="281"/>
    <cellStyle name="60% — акцент3 2" xfId="282"/>
    <cellStyle name="60% - Акцент3 3" xfId="283"/>
    <cellStyle name="60% — акцент3 3" xfId="284"/>
    <cellStyle name="60% - Акцент3 4" xfId="285"/>
    <cellStyle name="60% - Акцент3 5" xfId="286"/>
    <cellStyle name="60% - Акцент3_16 " xfId="287"/>
    <cellStyle name="60% - Акцент4" xfId="288"/>
    <cellStyle name="60% — акцент4" xfId="289"/>
    <cellStyle name="60% - Акцент4 2" xfId="290"/>
    <cellStyle name="60% — акцент4 2" xfId="291"/>
    <cellStyle name="60% - Акцент4 3" xfId="292"/>
    <cellStyle name="60% — акцент4 3" xfId="293"/>
    <cellStyle name="60% - Акцент4 4" xfId="294"/>
    <cellStyle name="60% - Акцент4 5" xfId="295"/>
    <cellStyle name="60% - Акцент4_16 " xfId="296"/>
    <cellStyle name="60% - Акцент5" xfId="297"/>
    <cellStyle name="60% — акцент5" xfId="298"/>
    <cellStyle name="60% - Акцент5 2" xfId="299"/>
    <cellStyle name="60% — акцент5 2" xfId="300"/>
    <cellStyle name="60% - Акцент5 3" xfId="301"/>
    <cellStyle name="60% — акцент5 3" xfId="302"/>
    <cellStyle name="60% - Акцент5 4" xfId="303"/>
    <cellStyle name="60% - Акцент5 5" xfId="304"/>
    <cellStyle name="60% - Акцент5_16 " xfId="305"/>
    <cellStyle name="60% - Акцент6" xfId="306"/>
    <cellStyle name="60% — акцент6" xfId="307"/>
    <cellStyle name="60% - Акцент6 2" xfId="308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314"/>
    <cellStyle name="60% – Акцентування1" xfId="315"/>
    <cellStyle name="60% – Акцентування1 2" xfId="316"/>
    <cellStyle name="60% – Акцентування2" xfId="317"/>
    <cellStyle name="60% – Акцентування2 2" xfId="318"/>
    <cellStyle name="60% – Акцентування3" xfId="319"/>
    <cellStyle name="60% – Акцентування3 2" xfId="320"/>
    <cellStyle name="60% – Акцентування4" xfId="321"/>
    <cellStyle name="60% – Акцентування4 2" xfId="322"/>
    <cellStyle name="60% – Акцентування5" xfId="323"/>
    <cellStyle name="60% – Акцентування5 2" xfId="324"/>
    <cellStyle name="60% – Акцентування6" xfId="325"/>
    <cellStyle name="60% – Акцентування6 2" xfId="326"/>
    <cellStyle name="Accent1" xfId="327"/>
    <cellStyle name="Accent1 2" xfId="328"/>
    <cellStyle name="Accent1_П_1" xfId="329"/>
    <cellStyle name="Accent2" xfId="330"/>
    <cellStyle name="Accent2 2" xfId="331"/>
    <cellStyle name="Accent2_П_1" xfId="332"/>
    <cellStyle name="Accent3" xfId="333"/>
    <cellStyle name="Accent3 2" xfId="334"/>
    <cellStyle name="Accent3_П_1" xfId="335"/>
    <cellStyle name="Accent4" xfId="336"/>
    <cellStyle name="Accent4 2" xfId="337"/>
    <cellStyle name="Accent4_П_1" xfId="338"/>
    <cellStyle name="Accent5" xfId="339"/>
    <cellStyle name="Accent5 2" xfId="340"/>
    <cellStyle name="Accent5_П_1" xfId="341"/>
    <cellStyle name="Accent6" xfId="342"/>
    <cellStyle name="Accent6 2" xfId="343"/>
    <cellStyle name="Accent6_П_1" xfId="344"/>
    <cellStyle name="Bad" xfId="345"/>
    <cellStyle name="Bad 2" xfId="346"/>
    <cellStyle name="Bad_П_1" xfId="347"/>
    <cellStyle name="Calculation" xfId="348"/>
    <cellStyle name="Calculation 2" xfId="349"/>
    <cellStyle name="Calculation_П_1" xfId="350"/>
    <cellStyle name="Check Cell" xfId="351"/>
    <cellStyle name="Check Cell 2" xfId="352"/>
    <cellStyle name="Check Cell_П_1" xfId="353"/>
    <cellStyle name="Excel Built-in Normal" xfId="354"/>
    <cellStyle name="Explanatory Text" xfId="355"/>
    <cellStyle name="fBlock" xfId="356"/>
    <cellStyle name="fCmp" xfId="357"/>
    <cellStyle name="fEr" xfId="358"/>
    <cellStyle name="fHead" xfId="359"/>
    <cellStyle name="fHead 2" xfId="360"/>
    <cellStyle name="fName" xfId="361"/>
    <cellStyle name="Good" xfId="362"/>
    <cellStyle name="Good 2" xfId="363"/>
    <cellStyle name="Good_П_1" xfId="364"/>
    <cellStyle name="Heading 1" xfId="365"/>
    <cellStyle name="Heading 1 2" xfId="366"/>
    <cellStyle name="Heading 2" xfId="367"/>
    <cellStyle name="Heading 2 2" xfId="368"/>
    <cellStyle name="Heading 3" xfId="369"/>
    <cellStyle name="Heading 3 2" xfId="370"/>
    <cellStyle name="Heading 4" xfId="371"/>
    <cellStyle name="Heading 4 2" xfId="372"/>
    <cellStyle name="Input" xfId="373"/>
    <cellStyle name="Input 2" xfId="374"/>
    <cellStyle name="Input_П_1" xfId="375"/>
    <cellStyle name="Linked Cell" xfId="376"/>
    <cellStyle name="Linked Cell 2" xfId="377"/>
    <cellStyle name="Neutral" xfId="378"/>
    <cellStyle name="Neutral 2" xfId="379"/>
    <cellStyle name="Neutral_П_1" xfId="380"/>
    <cellStyle name="Normal 2" xfId="381"/>
    <cellStyle name="Normal_Sheet1" xfId="382"/>
    <cellStyle name="Note" xfId="383"/>
    <cellStyle name="Note 2" xfId="384"/>
    <cellStyle name="Note 3" xfId="385"/>
    <cellStyle name="Note 4" xfId="386"/>
    <cellStyle name="Note_П_1" xfId="387"/>
    <cellStyle name="Output" xfId="388"/>
    <cellStyle name="Output 2" xfId="389"/>
    <cellStyle name="Output_П_1" xfId="390"/>
    <cellStyle name="Title" xfId="391"/>
    <cellStyle name="Total" xfId="392"/>
    <cellStyle name="vDa" xfId="393"/>
    <cellStyle name="vDa 2" xfId="394"/>
    <cellStyle name="vHl" xfId="395"/>
    <cellStyle name="vHl 2" xfId="396"/>
    <cellStyle name="vN0" xfId="397"/>
    <cellStyle name="vN0 2" xfId="398"/>
    <cellStyle name="vN0 3" xfId="399"/>
    <cellStyle name="vSt" xfId="400"/>
    <cellStyle name="vSt 2" xfId="401"/>
    <cellStyle name="Warning Text" xfId="402"/>
    <cellStyle name="Акцент1" xfId="403"/>
    <cellStyle name="Акцент1 2" xfId="404"/>
    <cellStyle name="Акцент1 2 2" xfId="405"/>
    <cellStyle name="Акцент1 3" xfId="406"/>
    <cellStyle name="Акцент1 4" xfId="407"/>
    <cellStyle name="Акцент1 5" xfId="408"/>
    <cellStyle name="Акцент2" xfId="409"/>
    <cellStyle name="Акцент2 2" xfId="410"/>
    <cellStyle name="Акцент2 2 2" xfId="411"/>
    <cellStyle name="Акцент2 3" xfId="412"/>
    <cellStyle name="Акцент2 4" xfId="413"/>
    <cellStyle name="Акцент2 5" xfId="414"/>
    <cellStyle name="Акцент3" xfId="415"/>
    <cellStyle name="Акцент3 2" xfId="416"/>
    <cellStyle name="Акцент3 2 2" xfId="417"/>
    <cellStyle name="Акцент3 3" xfId="418"/>
    <cellStyle name="Акцент3 4" xfId="419"/>
    <cellStyle name="Акцент3 5" xfId="420"/>
    <cellStyle name="Акцент4" xfId="421"/>
    <cellStyle name="Акцент4 2" xfId="422"/>
    <cellStyle name="Акцент4 2 2" xfId="423"/>
    <cellStyle name="Акцент4 3" xfId="424"/>
    <cellStyle name="Акцент4 4" xfId="425"/>
    <cellStyle name="Акцент4 5" xfId="426"/>
    <cellStyle name="Акцент5" xfId="427"/>
    <cellStyle name="Акцент5 2" xfId="428"/>
    <cellStyle name="Акцент5 2 2" xfId="429"/>
    <cellStyle name="Акцент5 3" xfId="430"/>
    <cellStyle name="Акцент5 4" xfId="431"/>
    <cellStyle name="Акцент5 5" xfId="432"/>
    <cellStyle name="Акцент6" xfId="433"/>
    <cellStyle name="Акцент6 2" xfId="434"/>
    <cellStyle name="Акцент6 2 2" xfId="435"/>
    <cellStyle name="Акцент6 3" xfId="436"/>
    <cellStyle name="Акцент6 4" xfId="437"/>
    <cellStyle name="Акцент6 5" xfId="438"/>
    <cellStyle name="Акцентування1" xfId="439"/>
    <cellStyle name="Акцентування1 2" xfId="440"/>
    <cellStyle name="Акцентування2" xfId="441"/>
    <cellStyle name="Акцентування2 2" xfId="442"/>
    <cellStyle name="Акцентування3" xfId="443"/>
    <cellStyle name="Акцентування3 2" xfId="444"/>
    <cellStyle name="Акцентування4" xfId="445"/>
    <cellStyle name="Акцентування4 2" xfId="446"/>
    <cellStyle name="Акцентування5" xfId="447"/>
    <cellStyle name="Акцентування5 2" xfId="448"/>
    <cellStyle name="Акцентування6" xfId="449"/>
    <cellStyle name="Акцентування6 2" xfId="450"/>
    <cellStyle name="Ввід" xfId="451"/>
    <cellStyle name="Ввід 2" xfId="452"/>
    <cellStyle name="Ввод " xfId="453"/>
    <cellStyle name="Ввод  2" xfId="454"/>
    <cellStyle name="Ввод  2 2" xfId="455"/>
    <cellStyle name="Ввод  3" xfId="456"/>
    <cellStyle name="Ввод  4" xfId="457"/>
    <cellStyle name="Ввод  5" xfId="458"/>
    <cellStyle name="Вывод" xfId="459"/>
    <cellStyle name="Вывод 2" xfId="460"/>
    <cellStyle name="Вывод 2 2" xfId="461"/>
    <cellStyle name="Вывод 3" xfId="462"/>
    <cellStyle name="Вывод 4" xfId="463"/>
    <cellStyle name="Вывод 5" xfId="464"/>
    <cellStyle name="Вычисление" xfId="465"/>
    <cellStyle name="Вычисление 2" xfId="466"/>
    <cellStyle name="Вычисление 2 2" xfId="467"/>
    <cellStyle name="Вычисление 3" xfId="468"/>
    <cellStyle name="Вычисление 4" xfId="469"/>
    <cellStyle name="Вычисление 5" xfId="470"/>
    <cellStyle name="Гиперссылка 2" xfId="471"/>
    <cellStyle name="Гиперссылка 3" xfId="472"/>
    <cellStyle name="Грошовий 2" xfId="473"/>
    <cellStyle name="Currency" xfId="474"/>
    <cellStyle name="Currency [0]" xfId="475"/>
    <cellStyle name="Добре" xfId="476"/>
    <cellStyle name="Добре 2" xfId="477"/>
    <cellStyle name="Заголовок 1" xfId="478"/>
    <cellStyle name="Заголовок 1 2" xfId="479"/>
    <cellStyle name="Заголовок 1 3" xfId="480"/>
    <cellStyle name="Заголовок 1 4" xfId="481"/>
    <cellStyle name="Заголовок 1 5" xfId="482"/>
    <cellStyle name="Заголовок 2" xfId="483"/>
    <cellStyle name="Заголовок 2 2" xfId="484"/>
    <cellStyle name="Заголовок 2 3" xfId="485"/>
    <cellStyle name="Заголовок 2 4" xfId="486"/>
    <cellStyle name="Заголовок 2 5" xfId="487"/>
    <cellStyle name="Заголовок 3" xfId="488"/>
    <cellStyle name="Заголовок 3 2" xfId="489"/>
    <cellStyle name="Заголовок 3 3" xfId="490"/>
    <cellStyle name="Заголовок 3 4" xfId="491"/>
    <cellStyle name="Заголовок 3 5" xfId="492"/>
    <cellStyle name="Заголовок 4" xfId="493"/>
    <cellStyle name="Заголовок 4 2" xfId="494"/>
    <cellStyle name="Заголовок 4 3" xfId="495"/>
    <cellStyle name="Заголовок 4 4" xfId="496"/>
    <cellStyle name="Заголовок 4 5" xfId="497"/>
    <cellStyle name="Звичайний 2" xfId="498"/>
    <cellStyle name="Звичайний 2 2" xfId="499"/>
    <cellStyle name="Звичайний 2 3" xfId="500"/>
    <cellStyle name="Звичайний 2_8.Блок_3 (1 ч)" xfId="501"/>
    <cellStyle name="Звичайний 3" xfId="502"/>
    <cellStyle name="Звичайний 3 2" xfId="503"/>
    <cellStyle name="Звичайний 3 2 2" xfId="504"/>
    <cellStyle name="Звичайний 3 2 3" xfId="505"/>
    <cellStyle name="Звичайний 4" xfId="506"/>
    <cellStyle name="Звичайний 4 2" xfId="507"/>
    <cellStyle name="Звичайний 5" xfId="508"/>
    <cellStyle name="Звичайний 5 2" xfId="509"/>
    <cellStyle name="Звичайний 5 3" xfId="510"/>
    <cellStyle name="Звичайний 6" xfId="511"/>
    <cellStyle name="Звичайний 7" xfId="512"/>
    <cellStyle name="Зв'язана клітинка" xfId="513"/>
    <cellStyle name="Зв'язана клітинка 2" xfId="514"/>
    <cellStyle name="Итог" xfId="515"/>
    <cellStyle name="Итог 2" xfId="516"/>
    <cellStyle name="Итог 3" xfId="517"/>
    <cellStyle name="Итог 4" xfId="518"/>
    <cellStyle name="Итог 5" xfId="519"/>
    <cellStyle name="Контрольна клітинка" xfId="520"/>
    <cellStyle name="Контрольна клітинка 2" xfId="521"/>
    <cellStyle name="Контрольная ячейка" xfId="522"/>
    <cellStyle name="Контрольная ячейка 2" xfId="523"/>
    <cellStyle name="Контрольная ячейка 2 2" xfId="524"/>
    <cellStyle name="Контрольная ячейка 3" xfId="525"/>
    <cellStyle name="Контрольная ячейка 4" xfId="526"/>
    <cellStyle name="Контрольная ячейка 5" xfId="527"/>
    <cellStyle name="Назва" xfId="528"/>
    <cellStyle name="Назва 2" xfId="529"/>
    <cellStyle name="Название" xfId="530"/>
    <cellStyle name="Название 2" xfId="531"/>
    <cellStyle name="Название 3" xfId="532"/>
    <cellStyle name="Название 4" xfId="533"/>
    <cellStyle name="Название 5" xfId="534"/>
    <cellStyle name="Нейтральный" xfId="535"/>
    <cellStyle name="Нейтральный 2" xfId="536"/>
    <cellStyle name="Нейтральный 2 2" xfId="537"/>
    <cellStyle name="Нейтральный 3" xfId="538"/>
    <cellStyle name="Нейтральный 4" xfId="539"/>
    <cellStyle name="Нейтральный 5" xfId="540"/>
    <cellStyle name="Обчислення" xfId="541"/>
    <cellStyle name="Обчислення 2" xfId="542"/>
    <cellStyle name="Обчислення_П_1" xfId="543"/>
    <cellStyle name="Обычный 10" xfId="544"/>
    <cellStyle name="Обычный 11" xfId="545"/>
    <cellStyle name="Обычный 12" xfId="546"/>
    <cellStyle name="Обычный 13" xfId="547"/>
    <cellStyle name="Обычный 13 2" xfId="548"/>
    <cellStyle name="Обычный 13 3" xfId="549"/>
    <cellStyle name="Обычный 13 3 2" xfId="550"/>
    <cellStyle name="Обычный 14" xfId="551"/>
    <cellStyle name="Обычный 15" xfId="552"/>
    <cellStyle name="Обычный 16" xfId="553"/>
    <cellStyle name="Обычный 17" xfId="554"/>
    <cellStyle name="Обычный 2" xfId="555"/>
    <cellStyle name="Обычный 2 2" xfId="556"/>
    <cellStyle name="Обычный 2 3" xfId="557"/>
    <cellStyle name="Обычный 2 3 2" xfId="558"/>
    <cellStyle name="Обычный 2 3 3" xfId="559"/>
    <cellStyle name="Обычный 2 4" xfId="560"/>
    <cellStyle name="Обычный 2_Послуги січень-грудень 2017" xfId="561"/>
    <cellStyle name="Обычный 3" xfId="562"/>
    <cellStyle name="Обычный 3 2" xfId="563"/>
    <cellStyle name="Обычный 3 3" xfId="564"/>
    <cellStyle name="Обычный 4" xfId="565"/>
    <cellStyle name="Обычный 4 2" xfId="566"/>
    <cellStyle name="Обычный 5" xfId="567"/>
    <cellStyle name="Обычный 5 2" xfId="568"/>
    <cellStyle name="Обычный 5 3" xfId="569"/>
    <cellStyle name="Обычный 6" xfId="570"/>
    <cellStyle name="Обычный 6 2" xfId="571"/>
    <cellStyle name="Обычный 6 3" xfId="572"/>
    <cellStyle name="Обычный 7" xfId="573"/>
    <cellStyle name="Обычный 8" xfId="574"/>
    <cellStyle name="Обычный 9" xfId="575"/>
    <cellStyle name="Обычный_06" xfId="576"/>
    <cellStyle name="Обычный_27.08.2013" xfId="577"/>
    <cellStyle name="Обычный_TБЛ-12~1" xfId="578"/>
    <cellStyle name="Обычный_Иванова_1.03.05 2" xfId="579"/>
    <cellStyle name="Обычный_Форма7Н" xfId="580"/>
    <cellStyle name="Підсумок" xfId="581"/>
    <cellStyle name="Підсумок 2" xfId="582"/>
    <cellStyle name="Підсумок_П_1" xfId="583"/>
    <cellStyle name="Плохой" xfId="584"/>
    <cellStyle name="Плохой 2" xfId="585"/>
    <cellStyle name="Плохой 2 2" xfId="586"/>
    <cellStyle name="Плохой 3" xfId="587"/>
    <cellStyle name="Плохой 4" xfId="588"/>
    <cellStyle name="Плохой 5" xfId="589"/>
    <cellStyle name="Поганий" xfId="590"/>
    <cellStyle name="Поганий 2" xfId="591"/>
    <cellStyle name="Пояснение" xfId="592"/>
    <cellStyle name="Пояснение 2" xfId="593"/>
    <cellStyle name="Пояснение 3" xfId="594"/>
    <cellStyle name="Пояснение 4" xfId="595"/>
    <cellStyle name="Пояснение 5" xfId="596"/>
    <cellStyle name="Примечание" xfId="597"/>
    <cellStyle name="Примечание 2" xfId="598"/>
    <cellStyle name="Примечание 2 2" xfId="599"/>
    <cellStyle name="Примечание 3" xfId="600"/>
    <cellStyle name="Примечание 4" xfId="601"/>
    <cellStyle name="Примечание 5" xfId="602"/>
    <cellStyle name="Примітка" xfId="603"/>
    <cellStyle name="Примітка 2" xfId="604"/>
    <cellStyle name="Примітка 3" xfId="605"/>
    <cellStyle name="Примітка 4" xfId="606"/>
    <cellStyle name="Примітка_П_1" xfId="607"/>
    <cellStyle name="Percent" xfId="608"/>
    <cellStyle name="Результат" xfId="609"/>
    <cellStyle name="Результат 1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ередній" xfId="616"/>
    <cellStyle name="Середній 2" xfId="617"/>
    <cellStyle name="Стиль 1" xfId="618"/>
    <cellStyle name="Стиль 1 2" xfId="619"/>
    <cellStyle name="Текст попередження" xfId="620"/>
    <cellStyle name="Текст попередження 2" xfId="621"/>
    <cellStyle name="Текст пояснення" xfId="622"/>
    <cellStyle name="Текст пояснення 2" xfId="623"/>
    <cellStyle name="Текст предупреждения" xfId="624"/>
    <cellStyle name="Текст предупреждения 2" xfId="625"/>
    <cellStyle name="Текст предупреждения 3" xfId="626"/>
    <cellStyle name="Текст предупреждения 4" xfId="627"/>
    <cellStyle name="Текст предупреждения 5" xfId="628"/>
    <cellStyle name="Тысячи [0]_Анализ" xfId="629"/>
    <cellStyle name="Тысячи_Анализ" xfId="630"/>
    <cellStyle name="Comma" xfId="631"/>
    <cellStyle name="Comma [0]" xfId="632"/>
    <cellStyle name="ФинᎰнсовый_Лист1 (3)_1" xfId="633"/>
    <cellStyle name="Хороший" xfId="634"/>
    <cellStyle name="Хороший 2" xfId="635"/>
    <cellStyle name="Хороший 2 2" xfId="636"/>
    <cellStyle name="Хороший 3" xfId="6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iyalnist_&#1086;s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Users\MAKARE~1.ES\AppData\Local\Temp\Rar$DI00.418\&#1060;&#1080;&#1083;&#1100;&#1090;&#1088;_1908&#1086;&#1073;&#1083;&#1110;&#108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Users\MAKARE~1.ES\AppData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_ТАБО_2019_Широке_(без обл)"/>
      <sheetName val="_ТАБО_2019_Широке  (без обл)"/>
      <sheetName val="ТАБО_2019_!!! Скор (обл)"/>
      <sheetName val="_ТАБО_2019_Широке_(обл)"/>
      <sheetName val="_ТАБО_2019_Широке_(Операт)"/>
      <sheetName val="Портрет безр"/>
      <sheetName val="_ТАБО_2020_Широке_(Облік)Опер"/>
      <sheetName val="ТАБО_(без обл)"/>
      <sheetName val="слайд"/>
      <sheetName val="_ТАБО зустріч з Бершад"/>
      <sheetName val="ТАБО_2019_!!! Скор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view="pageBreakPreview" zoomScale="75" zoomScaleSheetLayoutView="75" zoomScalePageLayoutView="0" workbookViewId="0" topLeftCell="A1">
      <selection activeCell="B1" sqref="B1"/>
    </sheetView>
  </sheetViews>
  <sheetFormatPr defaultColWidth="9.140625" defaultRowHeight="15"/>
  <cols>
    <col min="1" max="1" width="51.8515625" style="87" customWidth="1"/>
    <col min="2" max="2" width="52.8515625" style="87" customWidth="1"/>
    <col min="3" max="16384" width="9.140625" style="87" customWidth="1"/>
  </cols>
  <sheetData>
    <row r="1" ht="24.75" customHeight="1">
      <c r="B1" s="149" t="s">
        <v>18</v>
      </c>
    </row>
    <row r="2" spans="1:2" ht="26.25" customHeight="1">
      <c r="A2" s="214" t="s">
        <v>103</v>
      </c>
      <c r="B2" s="214"/>
    </row>
    <row r="3" spans="1:11" ht="47.25" customHeight="1">
      <c r="A3" s="215" t="s">
        <v>66</v>
      </c>
      <c r="B3" s="215"/>
      <c r="C3" s="88"/>
      <c r="D3" s="88"/>
      <c r="E3" s="88"/>
      <c r="F3" s="88"/>
      <c r="G3" s="88"/>
      <c r="H3" s="88"/>
      <c r="I3" s="88"/>
      <c r="J3" s="88"/>
      <c r="K3" s="88"/>
    </row>
    <row r="4" ht="24" customHeight="1"/>
    <row r="5" spans="1:2" ht="30.75" customHeight="1">
      <c r="A5" s="216" t="s">
        <v>64</v>
      </c>
      <c r="B5" s="89" t="s">
        <v>104</v>
      </c>
    </row>
    <row r="6" spans="1:2" ht="30.75" customHeight="1">
      <c r="A6" s="217"/>
      <c r="B6" s="90" t="s">
        <v>105</v>
      </c>
    </row>
    <row r="7" spans="1:2" ht="30.75" customHeight="1">
      <c r="A7" s="218"/>
      <c r="B7" s="91" t="s">
        <v>106</v>
      </c>
    </row>
    <row r="8" spans="1:2" ht="30.75" customHeight="1">
      <c r="A8" s="211" t="s">
        <v>62</v>
      </c>
      <c r="B8" s="89" t="s">
        <v>80</v>
      </c>
    </row>
    <row r="9" spans="1:2" ht="30.75" customHeight="1">
      <c r="A9" s="212"/>
      <c r="B9" s="90" t="s">
        <v>107</v>
      </c>
    </row>
    <row r="10" spans="1:2" ht="30.75" customHeight="1" thickBot="1">
      <c r="A10" s="219"/>
      <c r="B10" s="92" t="s">
        <v>108</v>
      </c>
    </row>
    <row r="11" spans="1:2" ht="30.75" customHeight="1" thickTop="1">
      <c r="A11" s="217" t="s">
        <v>65</v>
      </c>
      <c r="B11" s="93" t="s">
        <v>109</v>
      </c>
    </row>
    <row r="12" spans="1:2" ht="30.75" customHeight="1">
      <c r="A12" s="217"/>
      <c r="B12" s="90" t="s">
        <v>110</v>
      </c>
    </row>
    <row r="13" spans="1:2" ht="30.75" customHeight="1">
      <c r="A13" s="218"/>
      <c r="B13" s="91" t="s">
        <v>111</v>
      </c>
    </row>
    <row r="14" spans="1:2" ht="30.75" customHeight="1">
      <c r="A14" s="211" t="s">
        <v>63</v>
      </c>
      <c r="B14" s="89" t="s">
        <v>112</v>
      </c>
    </row>
    <row r="15" spans="1:2" ht="30.75" customHeight="1">
      <c r="A15" s="212"/>
      <c r="B15" s="90" t="s">
        <v>113</v>
      </c>
    </row>
    <row r="16" spans="1:2" ht="30.75" customHeight="1">
      <c r="A16" s="213"/>
      <c r="B16" s="91" t="s">
        <v>114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3"/>
  <sheetViews>
    <sheetView view="pageBreakPreview" zoomScale="75" zoomScaleSheetLayoutView="75" zoomScalePageLayoutView="0" workbookViewId="0" topLeftCell="A1">
      <selection activeCell="F7" sqref="F7"/>
    </sheetView>
  </sheetViews>
  <sheetFormatPr defaultColWidth="10.28125" defaultRowHeight="15"/>
  <cols>
    <col min="1" max="1" width="33.421875" style="94" customWidth="1"/>
    <col min="2" max="2" width="10.7109375" style="104" customWidth="1"/>
    <col min="3" max="3" width="11.421875" style="104" customWidth="1"/>
    <col min="4" max="4" width="12.421875" style="94" customWidth="1"/>
    <col min="5" max="5" width="11.28125" style="94" customWidth="1"/>
    <col min="6" max="6" width="12.7109375" style="94" customWidth="1"/>
    <col min="7" max="7" width="12.00390625" style="94" customWidth="1"/>
    <col min="8" max="8" width="8.57421875" style="94" customWidth="1"/>
    <col min="9" max="11" width="9.140625" style="94" customWidth="1"/>
    <col min="12" max="245" width="7.8515625" style="94" customWidth="1"/>
    <col min="246" max="246" width="39.28125" style="94" customWidth="1"/>
    <col min="247" max="16384" width="10.28125" style="94" customWidth="1"/>
  </cols>
  <sheetData>
    <row r="1" ht="24.75" customHeight="1">
      <c r="H1" s="150" t="s">
        <v>18</v>
      </c>
    </row>
    <row r="2" spans="1:11" ht="49.5" customHeight="1">
      <c r="A2" s="220" t="s">
        <v>116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95" customFormat="1" ht="27" customHeight="1">
      <c r="A3" s="221" t="s">
        <v>61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s="96" customFormat="1" ht="39" customHeight="1">
      <c r="A4" s="227"/>
      <c r="B4" s="222" t="s">
        <v>67</v>
      </c>
      <c r="C4" s="223"/>
      <c r="D4" s="224" t="s">
        <v>68</v>
      </c>
      <c r="E4" s="225"/>
      <c r="F4" s="224" t="s">
        <v>69</v>
      </c>
      <c r="G4" s="225"/>
      <c r="H4" s="224" t="s">
        <v>70</v>
      </c>
      <c r="I4" s="225"/>
      <c r="J4" s="224" t="s">
        <v>71</v>
      </c>
      <c r="K4" s="226"/>
    </row>
    <row r="5" spans="1:11" s="96" customFormat="1" ht="40.5" customHeight="1">
      <c r="A5" s="228"/>
      <c r="B5" s="97" t="s">
        <v>72</v>
      </c>
      <c r="C5" s="123" t="s">
        <v>115</v>
      </c>
      <c r="D5" s="97" t="s">
        <v>72</v>
      </c>
      <c r="E5" s="123" t="s">
        <v>115</v>
      </c>
      <c r="F5" s="97" t="s">
        <v>72</v>
      </c>
      <c r="G5" s="123" t="s">
        <v>115</v>
      </c>
      <c r="H5" s="97" t="s">
        <v>72</v>
      </c>
      <c r="I5" s="123" t="s">
        <v>115</v>
      </c>
      <c r="J5" s="97" t="s">
        <v>72</v>
      </c>
      <c r="K5" s="123" t="s">
        <v>115</v>
      </c>
    </row>
    <row r="6" spans="1:11" s="96" customFormat="1" ht="63" customHeight="1">
      <c r="A6" s="98" t="s">
        <v>73</v>
      </c>
      <c r="B6" s="113">
        <v>18001.3</v>
      </c>
      <c r="C6" s="124">
        <v>18123.4</v>
      </c>
      <c r="D6" s="117">
        <v>12393</v>
      </c>
      <c r="E6" s="124">
        <v>12450.7</v>
      </c>
      <c r="F6" s="117">
        <v>5608.3</v>
      </c>
      <c r="G6" s="124">
        <v>5672.7</v>
      </c>
      <c r="H6" s="117">
        <v>8603.9</v>
      </c>
      <c r="I6" s="124">
        <v>8709.5</v>
      </c>
      <c r="J6" s="117">
        <v>9397.4</v>
      </c>
      <c r="K6" s="128">
        <v>9413.9</v>
      </c>
    </row>
    <row r="7" spans="1:18" s="96" customFormat="1" ht="48.75" customHeight="1">
      <c r="A7" s="99" t="s">
        <v>74</v>
      </c>
      <c r="B7" s="114">
        <v>55.8</v>
      </c>
      <c r="C7" s="125">
        <v>56.5</v>
      </c>
      <c r="D7" s="118">
        <v>57.4</v>
      </c>
      <c r="E7" s="125">
        <v>57.8</v>
      </c>
      <c r="F7" s="118">
        <v>52.7</v>
      </c>
      <c r="G7" s="125">
        <v>53.8</v>
      </c>
      <c r="H7" s="118">
        <v>49</v>
      </c>
      <c r="I7" s="125">
        <v>49.8</v>
      </c>
      <c r="J7" s="118">
        <v>64.1</v>
      </c>
      <c r="K7" s="129">
        <v>64.5</v>
      </c>
      <c r="R7" s="96" t="s">
        <v>79</v>
      </c>
    </row>
    <row r="8" spans="1:11" s="96" customFormat="1" ht="57" customHeight="1">
      <c r="A8" s="100" t="s">
        <v>75</v>
      </c>
      <c r="B8" s="115">
        <v>16355.5</v>
      </c>
      <c r="C8" s="126">
        <v>16574.5</v>
      </c>
      <c r="D8" s="119">
        <v>11328.1</v>
      </c>
      <c r="E8" s="126">
        <v>11432.8</v>
      </c>
      <c r="F8" s="119">
        <v>5027.4</v>
      </c>
      <c r="G8" s="126">
        <v>5141.7</v>
      </c>
      <c r="H8" s="119">
        <v>7902.9</v>
      </c>
      <c r="I8" s="126">
        <v>7953.6</v>
      </c>
      <c r="J8" s="119">
        <v>8452.6</v>
      </c>
      <c r="K8" s="130">
        <v>8620.9</v>
      </c>
    </row>
    <row r="9" spans="1:11" s="96" customFormat="1" ht="54.75" customHeight="1">
      <c r="A9" s="101" t="s">
        <v>62</v>
      </c>
      <c r="B9" s="116">
        <v>50.7</v>
      </c>
      <c r="C9" s="127">
        <v>51.7</v>
      </c>
      <c r="D9" s="120">
        <v>52.5</v>
      </c>
      <c r="E9" s="127">
        <v>53.1</v>
      </c>
      <c r="F9" s="120">
        <v>47.2</v>
      </c>
      <c r="G9" s="127">
        <v>48.8</v>
      </c>
      <c r="H9" s="120">
        <v>45</v>
      </c>
      <c r="I9" s="127">
        <v>45.5</v>
      </c>
      <c r="J9" s="120">
        <v>57.6</v>
      </c>
      <c r="K9" s="131">
        <v>59.1</v>
      </c>
    </row>
    <row r="10" spans="1:11" s="96" customFormat="1" ht="70.5" customHeight="1">
      <c r="A10" s="102" t="s">
        <v>76</v>
      </c>
      <c r="B10" s="113">
        <v>1645.8</v>
      </c>
      <c r="C10" s="124">
        <v>1548.9</v>
      </c>
      <c r="D10" s="117">
        <v>1064.9</v>
      </c>
      <c r="E10" s="124">
        <v>1017.9</v>
      </c>
      <c r="F10" s="117">
        <v>580.9</v>
      </c>
      <c r="G10" s="124">
        <v>531</v>
      </c>
      <c r="H10" s="117">
        <v>701</v>
      </c>
      <c r="I10" s="124">
        <v>755.9</v>
      </c>
      <c r="J10" s="117">
        <v>1064.9</v>
      </c>
      <c r="K10" s="128">
        <v>793</v>
      </c>
    </row>
    <row r="11" spans="1:11" s="96" customFormat="1" ht="60.75" customHeight="1">
      <c r="A11" s="101" t="s">
        <v>63</v>
      </c>
      <c r="B11" s="116">
        <v>9.1</v>
      </c>
      <c r="C11" s="127">
        <v>8.5</v>
      </c>
      <c r="D11" s="120">
        <v>8.6</v>
      </c>
      <c r="E11" s="127">
        <v>8.2</v>
      </c>
      <c r="F11" s="120">
        <v>10.4</v>
      </c>
      <c r="G11" s="127">
        <v>9.4</v>
      </c>
      <c r="H11" s="120">
        <v>8.1</v>
      </c>
      <c r="I11" s="127">
        <v>8.7</v>
      </c>
      <c r="J11" s="120">
        <v>10.1</v>
      </c>
      <c r="K11" s="131">
        <v>8.4</v>
      </c>
    </row>
    <row r="12" spans="1:11" s="106" customFormat="1" ht="15.75">
      <c r="A12" s="103"/>
      <c r="B12" s="103"/>
      <c r="C12" s="104"/>
      <c r="D12" s="103"/>
      <c r="E12" s="103"/>
      <c r="F12" s="105"/>
      <c r="G12" s="103"/>
      <c r="H12" s="103"/>
      <c r="I12" s="103"/>
      <c r="J12" s="103"/>
      <c r="K12" s="103" t="s">
        <v>78</v>
      </c>
    </row>
    <row r="13" spans="1:11" s="108" customFormat="1" ht="12" customHeight="1">
      <c r="A13" s="107"/>
      <c r="B13" s="107"/>
      <c r="C13" s="104"/>
      <c r="D13" s="107"/>
      <c r="E13" s="107"/>
      <c r="F13" s="105"/>
      <c r="G13" s="107"/>
      <c r="H13" s="107"/>
      <c r="I13" s="107"/>
      <c r="J13" s="107"/>
      <c r="K13" s="107"/>
    </row>
    <row r="14" spans="1:6" ht="15.75">
      <c r="A14" s="109"/>
      <c r="F14" s="105"/>
    </row>
    <row r="15" spans="1:6" ht="15.75">
      <c r="A15" s="109"/>
      <c r="F15" s="105"/>
    </row>
    <row r="16" spans="1:6" ht="15.75">
      <c r="A16" s="109"/>
      <c r="F16" s="105"/>
    </row>
    <row r="17" spans="1:6" ht="15.75">
      <c r="A17" s="109"/>
      <c r="F17" s="110"/>
    </row>
    <row r="18" spans="1:6" ht="15.75">
      <c r="A18" s="109"/>
      <c r="F18" s="111"/>
    </row>
    <row r="19" spans="1:6" ht="15.75">
      <c r="A19" s="109"/>
      <c r="F19" s="105"/>
    </row>
    <row r="20" spans="1:6" ht="15.75">
      <c r="A20" s="109"/>
      <c r="F20" s="105"/>
    </row>
    <row r="21" spans="1:6" ht="15.75">
      <c r="A21" s="109"/>
      <c r="F21" s="105"/>
    </row>
    <row r="22" spans="1:6" ht="15.75">
      <c r="A22" s="109"/>
      <c r="F22" s="105"/>
    </row>
    <row r="23" ht="15">
      <c r="A23" s="109"/>
    </row>
  </sheetData>
  <sheetProtection/>
  <mergeCells count="8">
    <mergeCell ref="A2:K2"/>
    <mergeCell ref="A3:K3"/>
    <mergeCell ref="B4:C4"/>
    <mergeCell ref="D4:E4"/>
    <mergeCell ref="F4:G4"/>
    <mergeCell ref="H4:I4"/>
    <mergeCell ref="J4:K4"/>
    <mergeCell ref="A4:A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78" zoomScaleNormal="75" zoomScaleSheetLayoutView="78" zoomScalePageLayoutView="0" workbookViewId="0" topLeftCell="A1">
      <pane xSplit="1" ySplit="9" topLeftCell="B1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16" sqref="C16"/>
    </sheetView>
  </sheetViews>
  <sheetFormatPr defaultColWidth="8.28125" defaultRowHeight="15"/>
  <cols>
    <col min="1" max="1" width="51.00390625" style="14" customWidth="1"/>
    <col min="2" max="2" width="25.7109375" style="14" customWidth="1"/>
    <col min="3" max="3" width="31.140625" style="14" customWidth="1"/>
    <col min="4" max="4" width="9.140625" style="15" customWidth="1"/>
    <col min="5" max="246" width="9.140625" style="14" customWidth="1"/>
    <col min="247" max="247" width="18.57421875" style="14" customWidth="1"/>
    <col min="248" max="248" width="11.57421875" style="14" customWidth="1"/>
    <col min="249" max="249" width="11.00390625" style="14" customWidth="1"/>
    <col min="250" max="16384" width="8.28125" style="14" customWidth="1"/>
  </cols>
  <sheetData>
    <row r="1" ht="24.75" customHeight="1">
      <c r="C1" s="151" t="s">
        <v>18</v>
      </c>
    </row>
    <row r="2" spans="1:3" s="13" customFormat="1" ht="18" customHeight="1">
      <c r="A2" s="233" t="s">
        <v>13</v>
      </c>
      <c r="B2" s="233"/>
      <c r="C2" s="233"/>
    </row>
    <row r="3" spans="1:3" s="13" customFormat="1" ht="18.75" customHeight="1">
      <c r="A3" s="233" t="s">
        <v>117</v>
      </c>
      <c r="B3" s="233"/>
      <c r="C3" s="233"/>
    </row>
    <row r="4" spans="1:3" s="13" customFormat="1" ht="14.25" customHeight="1">
      <c r="A4" s="234" t="s">
        <v>14</v>
      </c>
      <c r="B4" s="234"/>
      <c r="C4" s="234"/>
    </row>
    <row r="5" spans="1:3" s="13" customFormat="1" ht="9" customHeight="1" hidden="1">
      <c r="A5" s="234"/>
      <c r="B5" s="234"/>
      <c r="C5" s="234"/>
    </row>
    <row r="6" spans="1:3" ht="18" customHeight="1" thickBot="1">
      <c r="A6" s="235" t="s">
        <v>77</v>
      </c>
      <c r="B6" s="236"/>
      <c r="C6" s="236"/>
    </row>
    <row r="7" spans="1:3" s="16" customFormat="1" ht="27" customHeight="1" thickBot="1">
      <c r="A7" s="229"/>
      <c r="B7" s="231" t="s">
        <v>20</v>
      </c>
      <c r="C7" s="232"/>
    </row>
    <row r="8" spans="1:3" s="17" customFormat="1" ht="27.75" customHeight="1" thickBot="1">
      <c r="A8" s="230"/>
      <c r="B8" s="56" t="s">
        <v>118</v>
      </c>
      <c r="C8" s="56" t="s">
        <v>119</v>
      </c>
    </row>
    <row r="9" spans="1:3" s="16" customFormat="1" ht="29.25" customHeight="1">
      <c r="A9" s="64" t="s">
        <v>58</v>
      </c>
      <c r="B9" s="65"/>
      <c r="C9" s="65"/>
    </row>
    <row r="10" spans="1:3" s="18" customFormat="1" ht="19.5" customHeight="1">
      <c r="A10" s="57" t="s">
        <v>21</v>
      </c>
      <c r="B10" s="58">
        <v>577.5</v>
      </c>
      <c r="C10" s="83">
        <v>572.6</v>
      </c>
    </row>
    <row r="11" spans="1:3" ht="19.5" customHeight="1">
      <c r="A11" s="59" t="s">
        <v>22</v>
      </c>
      <c r="B11" s="83">
        <v>566.2</v>
      </c>
      <c r="C11" s="83">
        <v>562.2</v>
      </c>
    </row>
    <row r="12" spans="1:3" ht="23.25" customHeight="1">
      <c r="A12" s="60" t="s">
        <v>23</v>
      </c>
      <c r="B12" s="58"/>
      <c r="C12" s="58"/>
    </row>
    <row r="13" spans="1:3" ht="19.5" customHeight="1">
      <c r="A13" s="59" t="s">
        <v>21</v>
      </c>
      <c r="B13" s="83">
        <v>526.4</v>
      </c>
      <c r="C13" s="58">
        <v>517.1</v>
      </c>
    </row>
    <row r="14" spans="1:3" ht="19.5" customHeight="1">
      <c r="A14" s="59" t="s">
        <v>22</v>
      </c>
      <c r="B14" s="58">
        <v>515.1</v>
      </c>
      <c r="C14" s="58">
        <v>506.7</v>
      </c>
    </row>
    <row r="15" spans="1:3" ht="23.25" customHeight="1">
      <c r="A15" s="60" t="s">
        <v>24</v>
      </c>
      <c r="B15" s="58"/>
      <c r="C15" s="61"/>
    </row>
    <row r="16" spans="1:3" ht="19.5" customHeight="1">
      <c r="A16" s="59" t="s">
        <v>25</v>
      </c>
      <c r="B16" s="58"/>
      <c r="C16" s="61"/>
    </row>
    <row r="17" spans="1:3" ht="19.5" customHeight="1">
      <c r="A17" s="59" t="s">
        <v>21</v>
      </c>
      <c r="B17" s="58">
        <v>51.1</v>
      </c>
      <c r="C17" s="61">
        <v>55.5</v>
      </c>
    </row>
    <row r="18" spans="1:3" ht="19.5" customHeight="1">
      <c r="A18" s="59" t="s">
        <v>22</v>
      </c>
      <c r="B18" s="58">
        <v>51.1</v>
      </c>
      <c r="C18" s="61">
        <v>55.5</v>
      </c>
    </row>
    <row r="19" spans="1:3" ht="36.75" customHeight="1">
      <c r="A19" s="62" t="s">
        <v>59</v>
      </c>
      <c r="B19" s="58"/>
      <c r="C19" s="61"/>
    </row>
    <row r="20" spans="1:3" ht="19.5" customHeight="1">
      <c r="A20" s="59" t="s">
        <v>21</v>
      </c>
      <c r="B20" s="83">
        <v>307.9</v>
      </c>
      <c r="C20" s="61">
        <v>323.8</v>
      </c>
    </row>
    <row r="21" spans="1:3" ht="19.5" customHeight="1">
      <c r="A21" s="59" t="s">
        <v>22</v>
      </c>
      <c r="B21" s="83">
        <v>150.2</v>
      </c>
      <c r="C21" s="85">
        <v>166.3</v>
      </c>
    </row>
    <row r="22" spans="1:3" ht="45.75" customHeight="1">
      <c r="A22" s="62" t="s">
        <v>60</v>
      </c>
      <c r="B22" s="58"/>
      <c r="C22" s="61"/>
    </row>
    <row r="23" spans="1:3" ht="19.5" customHeight="1">
      <c r="A23" s="59" t="s">
        <v>21</v>
      </c>
      <c r="B23" s="58">
        <v>65.2</v>
      </c>
      <c r="C23" s="61">
        <v>63.9</v>
      </c>
    </row>
    <row r="24" spans="1:3" ht="19.5" customHeight="1">
      <c r="A24" s="59" t="s">
        <v>22</v>
      </c>
      <c r="B24" s="83">
        <v>79</v>
      </c>
      <c r="C24" s="61">
        <v>77.2</v>
      </c>
    </row>
    <row r="25" spans="1:3" ht="33" customHeight="1">
      <c r="A25" s="63" t="s">
        <v>26</v>
      </c>
      <c r="B25" s="58"/>
      <c r="C25" s="61"/>
    </row>
    <row r="26" spans="1:3" ht="19.5" customHeight="1">
      <c r="A26" s="59" t="s">
        <v>21</v>
      </c>
      <c r="B26" s="83">
        <v>59.5</v>
      </c>
      <c r="C26" s="85">
        <v>57.7</v>
      </c>
    </row>
    <row r="27" spans="1:3" ht="19.5" customHeight="1">
      <c r="A27" s="59" t="s">
        <v>22</v>
      </c>
      <c r="B27" s="83">
        <v>71.9</v>
      </c>
      <c r="C27" s="83">
        <v>69.6</v>
      </c>
    </row>
    <row r="28" spans="1:3" ht="52.5" customHeight="1">
      <c r="A28" s="63" t="s">
        <v>27</v>
      </c>
      <c r="B28" s="58"/>
      <c r="C28" s="61"/>
    </row>
    <row r="29" spans="1:3" ht="19.5" customHeight="1">
      <c r="A29" s="59" t="s">
        <v>21</v>
      </c>
      <c r="B29" s="83">
        <v>8.8</v>
      </c>
      <c r="C29" s="85">
        <v>9.7</v>
      </c>
    </row>
    <row r="30" spans="1:3" ht="19.5" customHeight="1">
      <c r="A30" s="59" t="s">
        <v>22</v>
      </c>
      <c r="B30" s="58">
        <v>9</v>
      </c>
      <c r="C30" s="61">
        <v>9.9</v>
      </c>
    </row>
    <row r="31" spans="1:3" ht="15">
      <c r="A31" s="19"/>
      <c r="C31" s="19"/>
    </row>
    <row r="32" spans="1:3" ht="12.75">
      <c r="A32" s="20"/>
      <c r="C32" s="20"/>
    </row>
    <row r="33" spans="1:3" ht="12.75">
      <c r="A33" s="20"/>
      <c r="C33" s="20"/>
    </row>
  </sheetData>
  <sheetProtection/>
  <mergeCells count="7">
    <mergeCell ref="A7:A8"/>
    <mergeCell ref="B7:C7"/>
    <mergeCell ref="A2:C2"/>
    <mergeCell ref="A3:C3"/>
    <mergeCell ref="A4:C4"/>
    <mergeCell ref="A5:C5"/>
    <mergeCell ref="A6:C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Normal="55" zoomScaleSheetLayoutView="75" zoomScalePageLayoutView="0" workbookViewId="0" topLeftCell="B1">
      <selection activeCell="J13" sqref="J13"/>
    </sheetView>
  </sheetViews>
  <sheetFormatPr defaultColWidth="9.140625" defaultRowHeight="15"/>
  <cols>
    <col min="1" max="1" width="1.28515625" style="40" hidden="1" customWidth="1"/>
    <col min="2" max="2" width="27.421875" style="40" customWidth="1"/>
    <col min="3" max="6" width="14.7109375" style="40" customWidth="1"/>
    <col min="7" max="10" width="9.140625" style="40" customWidth="1"/>
    <col min="11" max="16384" width="9.140625" style="40" customWidth="1"/>
  </cols>
  <sheetData>
    <row r="1" s="21" customFormat="1" ht="10.5" customHeight="1">
      <c r="F1" s="136"/>
    </row>
    <row r="2" spans="5:6" s="21" customFormat="1" ht="27.75" customHeight="1">
      <c r="E2" s="152" t="s">
        <v>120</v>
      </c>
      <c r="F2" s="136"/>
    </row>
    <row r="3" spans="1:6" s="22" customFormat="1" ht="27.75" customHeight="1">
      <c r="A3" s="237" t="s">
        <v>15</v>
      </c>
      <c r="B3" s="237"/>
      <c r="C3" s="237"/>
      <c r="D3" s="237"/>
      <c r="E3" s="237"/>
      <c r="F3" s="237"/>
    </row>
    <row r="4" spans="1:6" s="22" customFormat="1" ht="36" customHeight="1">
      <c r="A4" s="23"/>
      <c r="B4" s="238" t="s">
        <v>121</v>
      </c>
      <c r="C4" s="237"/>
      <c r="D4" s="237"/>
      <c r="E4" s="237"/>
      <c r="F4" s="237"/>
    </row>
    <row r="5" spans="1:6" s="22" customFormat="1" ht="16.5" customHeight="1">
      <c r="A5" s="23"/>
      <c r="B5" s="23"/>
      <c r="C5" s="23"/>
      <c r="D5" s="23"/>
      <c r="E5" s="23"/>
      <c r="F5" s="24" t="s">
        <v>16</v>
      </c>
    </row>
    <row r="6" spans="1:6" s="22" customFormat="1" ht="24.75" customHeight="1">
      <c r="A6" s="23"/>
      <c r="B6" s="239"/>
      <c r="C6" s="240" t="s">
        <v>161</v>
      </c>
      <c r="D6" s="240" t="s">
        <v>162</v>
      </c>
      <c r="E6" s="241" t="s">
        <v>17</v>
      </c>
      <c r="F6" s="242"/>
    </row>
    <row r="7" spans="1:6" s="22" customFormat="1" ht="39" customHeight="1">
      <c r="A7" s="25"/>
      <c r="B7" s="239"/>
      <c r="C7" s="240"/>
      <c r="D7" s="240"/>
      <c r="E7" s="26" t="s">
        <v>1</v>
      </c>
      <c r="F7" s="27" t="s">
        <v>122</v>
      </c>
    </row>
    <row r="8" spans="2:14" s="28" customFormat="1" ht="27.75" customHeight="1">
      <c r="B8" s="29" t="s">
        <v>19</v>
      </c>
      <c r="C8" s="10">
        <v>5427</v>
      </c>
      <c r="D8" s="10">
        <v>6123</v>
      </c>
      <c r="E8" s="31">
        <f>ROUND(D8/C8*100,1)</f>
        <v>112.8</v>
      </c>
      <c r="F8" s="30">
        <f aca="true" t="shared" si="0" ref="F8:F31">D8-C8</f>
        <v>696</v>
      </c>
      <c r="H8" s="36"/>
      <c r="I8" s="36"/>
      <c r="J8" s="36"/>
      <c r="L8" s="32"/>
      <c r="N8" s="32"/>
    </row>
    <row r="9" spans="2:14" s="33" customFormat="1" ht="21.75" customHeight="1">
      <c r="B9" s="84" t="s">
        <v>35</v>
      </c>
      <c r="C9" s="34">
        <v>429</v>
      </c>
      <c r="D9" s="34">
        <v>717</v>
      </c>
      <c r="E9" s="35">
        <f>IF(C9=0,"*",(D9/C9)*100)</f>
        <v>167.13286713286712</v>
      </c>
      <c r="F9" s="34">
        <f t="shared" si="0"/>
        <v>288</v>
      </c>
      <c r="H9" s="36"/>
      <c r="I9" s="36"/>
      <c r="J9" s="37"/>
      <c r="K9" s="137"/>
      <c r="L9" s="32"/>
      <c r="N9" s="32"/>
    </row>
    <row r="10" spans="2:14" s="33" customFormat="1" ht="21.75" customHeight="1">
      <c r="B10" s="84" t="s">
        <v>36</v>
      </c>
      <c r="C10" s="34">
        <v>16</v>
      </c>
      <c r="D10" s="34">
        <v>16</v>
      </c>
      <c r="E10" s="35">
        <f aca="true" t="shared" si="1" ref="E10:E31">IF(C10=0,"*",(D10/C10)*100)</f>
        <v>100</v>
      </c>
      <c r="F10" s="34">
        <f t="shared" si="0"/>
        <v>0</v>
      </c>
      <c r="H10" s="36"/>
      <c r="I10" s="36"/>
      <c r="J10" s="37"/>
      <c r="K10" s="137"/>
      <c r="L10" s="32"/>
      <c r="N10" s="32"/>
    </row>
    <row r="11" spans="2:14" s="33" customFormat="1" ht="21.75" customHeight="1">
      <c r="B11" s="84" t="s">
        <v>37</v>
      </c>
      <c r="C11" s="34">
        <v>0</v>
      </c>
      <c r="D11" s="34">
        <v>36</v>
      </c>
      <c r="E11" s="35" t="str">
        <f t="shared" si="1"/>
        <v>*</v>
      </c>
      <c r="F11" s="34">
        <f t="shared" si="0"/>
        <v>36</v>
      </c>
      <c r="H11" s="36"/>
      <c r="I11" s="36"/>
      <c r="J11" s="37"/>
      <c r="K11" s="137"/>
      <c r="L11" s="32"/>
      <c r="N11" s="32"/>
    </row>
    <row r="12" spans="2:14" s="33" customFormat="1" ht="21.75" customHeight="1">
      <c r="B12" s="84" t="s">
        <v>38</v>
      </c>
      <c r="C12" s="34">
        <v>71</v>
      </c>
      <c r="D12" s="34">
        <v>97</v>
      </c>
      <c r="E12" s="35">
        <f t="shared" si="1"/>
        <v>136.61971830985914</v>
      </c>
      <c r="F12" s="34">
        <f t="shared" si="0"/>
        <v>26</v>
      </c>
      <c r="H12" s="36"/>
      <c r="I12" s="36"/>
      <c r="J12" s="37"/>
      <c r="K12" s="137"/>
      <c r="L12" s="32"/>
      <c r="N12" s="32"/>
    </row>
    <row r="13" spans="2:14" s="33" customFormat="1" ht="21.75" customHeight="1">
      <c r="B13" s="84" t="s">
        <v>39</v>
      </c>
      <c r="C13" s="34">
        <v>10</v>
      </c>
      <c r="D13" s="34">
        <v>288</v>
      </c>
      <c r="E13" s="35">
        <f t="shared" si="1"/>
        <v>2880</v>
      </c>
      <c r="F13" s="34">
        <f t="shared" si="0"/>
        <v>278</v>
      </c>
      <c r="H13" s="36"/>
      <c r="I13" s="36"/>
      <c r="J13" s="37"/>
      <c r="K13" s="137"/>
      <c r="L13" s="32"/>
      <c r="N13" s="32"/>
    </row>
    <row r="14" spans="2:14" s="33" customFormat="1" ht="21.75" customHeight="1">
      <c r="B14" s="84" t="s">
        <v>40</v>
      </c>
      <c r="C14" s="34">
        <v>65</v>
      </c>
      <c r="D14" s="34">
        <v>78</v>
      </c>
      <c r="E14" s="35">
        <f t="shared" si="1"/>
        <v>120</v>
      </c>
      <c r="F14" s="34">
        <f t="shared" si="0"/>
        <v>13</v>
      </c>
      <c r="H14" s="36"/>
      <c r="I14" s="36"/>
      <c r="J14" s="37"/>
      <c r="K14" s="137"/>
      <c r="L14" s="32"/>
      <c r="N14" s="32"/>
    </row>
    <row r="15" spans="2:14" s="33" customFormat="1" ht="21.75" customHeight="1">
      <c r="B15" s="84" t="s">
        <v>41</v>
      </c>
      <c r="C15" s="34">
        <v>5</v>
      </c>
      <c r="D15" s="34">
        <v>70</v>
      </c>
      <c r="E15" s="35">
        <f t="shared" si="1"/>
        <v>1400</v>
      </c>
      <c r="F15" s="34">
        <f t="shared" si="0"/>
        <v>65</v>
      </c>
      <c r="H15" s="36"/>
      <c r="I15" s="36"/>
      <c r="J15" s="37"/>
      <c r="K15" s="137"/>
      <c r="L15" s="32"/>
      <c r="N15" s="32"/>
    </row>
    <row r="16" spans="2:14" s="33" customFormat="1" ht="21.75" customHeight="1">
      <c r="B16" s="84" t="s">
        <v>42</v>
      </c>
      <c r="C16" s="34">
        <v>0</v>
      </c>
      <c r="D16" s="34">
        <v>182</v>
      </c>
      <c r="E16" s="35" t="str">
        <f t="shared" si="1"/>
        <v>*</v>
      </c>
      <c r="F16" s="34">
        <f t="shared" si="0"/>
        <v>182</v>
      </c>
      <c r="H16" s="36"/>
      <c r="I16" s="36"/>
      <c r="J16" s="37"/>
      <c r="K16" s="137"/>
      <c r="L16" s="32"/>
      <c r="N16" s="32"/>
    </row>
    <row r="17" spans="2:14" s="33" customFormat="1" ht="21.75" customHeight="1">
      <c r="B17" s="84" t="s">
        <v>43</v>
      </c>
      <c r="C17" s="34">
        <v>347</v>
      </c>
      <c r="D17" s="34">
        <v>113</v>
      </c>
      <c r="E17" s="35">
        <f t="shared" si="1"/>
        <v>32.564841498559076</v>
      </c>
      <c r="F17" s="34">
        <f t="shared" si="0"/>
        <v>-234</v>
      </c>
      <c r="H17" s="36"/>
      <c r="I17" s="36"/>
      <c r="J17" s="37"/>
      <c r="K17" s="137"/>
      <c r="L17" s="32"/>
      <c r="N17" s="32"/>
    </row>
    <row r="18" spans="2:14" s="33" customFormat="1" ht="21.75" customHeight="1">
      <c r="B18" s="84" t="s">
        <v>44</v>
      </c>
      <c r="C18" s="34">
        <v>437</v>
      </c>
      <c r="D18" s="34">
        <v>27</v>
      </c>
      <c r="E18" s="35">
        <f t="shared" si="1"/>
        <v>6.178489702517163</v>
      </c>
      <c r="F18" s="34">
        <f t="shared" si="0"/>
        <v>-410</v>
      </c>
      <c r="H18" s="36"/>
      <c r="I18" s="36"/>
      <c r="J18" s="37"/>
      <c r="K18" s="137"/>
      <c r="L18" s="32"/>
      <c r="N18" s="32"/>
    </row>
    <row r="19" spans="2:14" s="33" customFormat="1" ht="21.75" customHeight="1">
      <c r="B19" s="84" t="s">
        <v>45</v>
      </c>
      <c r="C19" s="34">
        <v>41</v>
      </c>
      <c r="D19" s="34">
        <v>13</v>
      </c>
      <c r="E19" s="35">
        <f t="shared" si="1"/>
        <v>31.70731707317073</v>
      </c>
      <c r="F19" s="34">
        <f t="shared" si="0"/>
        <v>-28</v>
      </c>
      <c r="H19" s="36"/>
      <c r="I19" s="36"/>
      <c r="J19" s="37"/>
      <c r="K19" s="137"/>
      <c r="L19" s="32"/>
      <c r="N19" s="32"/>
    </row>
    <row r="20" spans="2:14" s="33" customFormat="1" ht="21.75" customHeight="1">
      <c r="B20" s="84" t="s">
        <v>46</v>
      </c>
      <c r="C20" s="34">
        <v>125</v>
      </c>
      <c r="D20" s="34">
        <v>50</v>
      </c>
      <c r="E20" s="35">
        <f t="shared" si="1"/>
        <v>40</v>
      </c>
      <c r="F20" s="34">
        <f t="shared" si="0"/>
        <v>-75</v>
      </c>
      <c r="H20" s="36"/>
      <c r="I20" s="36"/>
      <c r="J20" s="37"/>
      <c r="K20" s="137"/>
      <c r="L20" s="32"/>
      <c r="N20" s="32"/>
    </row>
    <row r="21" spans="2:14" s="33" customFormat="1" ht="21.75" customHeight="1">
      <c r="B21" s="84" t="s">
        <v>47</v>
      </c>
      <c r="C21" s="34">
        <v>0</v>
      </c>
      <c r="D21" s="34">
        <v>25</v>
      </c>
      <c r="E21" s="35" t="str">
        <f t="shared" si="1"/>
        <v>*</v>
      </c>
      <c r="F21" s="34">
        <f t="shared" si="0"/>
        <v>25</v>
      </c>
      <c r="H21" s="36"/>
      <c r="I21" s="36"/>
      <c r="J21" s="37"/>
      <c r="K21" s="137"/>
      <c r="L21" s="32"/>
      <c r="N21" s="32"/>
    </row>
    <row r="22" spans="2:14" s="33" customFormat="1" ht="21.75" customHeight="1">
      <c r="B22" s="84" t="s">
        <v>48</v>
      </c>
      <c r="C22" s="34">
        <v>0</v>
      </c>
      <c r="D22" s="34">
        <v>119</v>
      </c>
      <c r="E22" s="35" t="str">
        <f t="shared" si="1"/>
        <v>*</v>
      </c>
      <c r="F22" s="34">
        <f t="shared" si="0"/>
        <v>119</v>
      </c>
      <c r="H22" s="36"/>
      <c r="I22" s="36"/>
      <c r="J22" s="37"/>
      <c r="K22" s="137"/>
      <c r="L22" s="32"/>
      <c r="N22" s="32"/>
    </row>
    <row r="23" spans="2:14" s="33" customFormat="1" ht="21.75" customHeight="1">
      <c r="B23" s="84" t="s">
        <v>49</v>
      </c>
      <c r="C23" s="34">
        <v>204</v>
      </c>
      <c r="D23" s="34">
        <v>137</v>
      </c>
      <c r="E23" s="35">
        <f t="shared" si="1"/>
        <v>67.15686274509804</v>
      </c>
      <c r="F23" s="34">
        <f t="shared" si="0"/>
        <v>-67</v>
      </c>
      <c r="H23" s="36"/>
      <c r="I23" s="36"/>
      <c r="J23" s="37"/>
      <c r="K23" s="137"/>
      <c r="L23" s="32"/>
      <c r="N23" s="32"/>
    </row>
    <row r="24" spans="2:14" s="33" customFormat="1" ht="21.75" customHeight="1">
      <c r="B24" s="84" t="s">
        <v>50</v>
      </c>
      <c r="C24" s="38">
        <v>66</v>
      </c>
      <c r="D24" s="38">
        <v>186</v>
      </c>
      <c r="E24" s="39">
        <f t="shared" si="1"/>
        <v>281.8181818181818</v>
      </c>
      <c r="F24" s="34">
        <f t="shared" si="0"/>
        <v>120</v>
      </c>
      <c r="H24" s="36"/>
      <c r="I24" s="36"/>
      <c r="J24" s="37"/>
      <c r="K24" s="137"/>
      <c r="L24" s="32"/>
      <c r="N24" s="32"/>
    </row>
    <row r="25" spans="2:14" s="33" customFormat="1" ht="21.75" customHeight="1">
      <c r="B25" s="84" t="s">
        <v>51</v>
      </c>
      <c r="C25" s="34">
        <v>67</v>
      </c>
      <c r="D25" s="34">
        <v>257</v>
      </c>
      <c r="E25" s="35">
        <f t="shared" si="1"/>
        <v>383.5820895522388</v>
      </c>
      <c r="F25" s="34">
        <f t="shared" si="0"/>
        <v>190</v>
      </c>
      <c r="H25" s="36"/>
      <c r="I25" s="36"/>
      <c r="J25" s="37"/>
      <c r="K25" s="137"/>
      <c r="L25" s="32"/>
      <c r="N25" s="32"/>
    </row>
    <row r="26" spans="2:14" s="33" customFormat="1" ht="21.75" customHeight="1">
      <c r="B26" s="84" t="s">
        <v>52</v>
      </c>
      <c r="C26" s="34">
        <v>484</v>
      </c>
      <c r="D26" s="34">
        <v>128</v>
      </c>
      <c r="E26" s="35">
        <f t="shared" si="1"/>
        <v>26.446280991735538</v>
      </c>
      <c r="F26" s="34">
        <f t="shared" si="0"/>
        <v>-356</v>
      </c>
      <c r="H26" s="36"/>
      <c r="I26" s="36"/>
      <c r="J26" s="37"/>
      <c r="K26" s="137"/>
      <c r="L26" s="32"/>
      <c r="N26" s="32"/>
    </row>
    <row r="27" spans="2:14" s="33" customFormat="1" ht="21.75" customHeight="1">
      <c r="B27" s="84" t="s">
        <v>53</v>
      </c>
      <c r="C27" s="34">
        <v>27</v>
      </c>
      <c r="D27" s="34">
        <v>37</v>
      </c>
      <c r="E27" s="35">
        <f t="shared" si="1"/>
        <v>137.03703703703704</v>
      </c>
      <c r="F27" s="34">
        <f t="shared" si="0"/>
        <v>10</v>
      </c>
      <c r="H27" s="36"/>
      <c r="I27" s="36"/>
      <c r="J27" s="37"/>
      <c r="K27" s="137"/>
      <c r="L27" s="32"/>
      <c r="N27" s="32"/>
    </row>
    <row r="28" spans="2:14" s="33" customFormat="1" ht="21.75" customHeight="1">
      <c r="B28" s="84" t="s">
        <v>54</v>
      </c>
      <c r="C28" s="34">
        <v>619</v>
      </c>
      <c r="D28" s="34">
        <v>220</v>
      </c>
      <c r="E28" s="35">
        <f t="shared" si="1"/>
        <v>35.54119547657512</v>
      </c>
      <c r="F28" s="34">
        <f t="shared" si="0"/>
        <v>-399</v>
      </c>
      <c r="H28" s="36"/>
      <c r="I28" s="36"/>
      <c r="J28" s="37"/>
      <c r="K28" s="137"/>
      <c r="L28" s="32"/>
      <c r="N28" s="32"/>
    </row>
    <row r="29" spans="2:14" s="33" customFormat="1" ht="21.75" customHeight="1">
      <c r="B29" s="84" t="s">
        <v>55</v>
      </c>
      <c r="C29" s="34">
        <v>325</v>
      </c>
      <c r="D29" s="34">
        <v>311</v>
      </c>
      <c r="E29" s="35">
        <f t="shared" si="1"/>
        <v>95.6923076923077</v>
      </c>
      <c r="F29" s="34">
        <f t="shared" si="0"/>
        <v>-14</v>
      </c>
      <c r="H29" s="36"/>
      <c r="I29" s="36"/>
      <c r="J29" s="37"/>
      <c r="K29" s="137"/>
      <c r="L29" s="32"/>
      <c r="N29" s="32"/>
    </row>
    <row r="30" spans="2:14" s="33" customFormat="1" ht="21.75" customHeight="1">
      <c r="B30" s="84" t="s">
        <v>56</v>
      </c>
      <c r="C30" s="34">
        <v>319</v>
      </c>
      <c r="D30" s="34">
        <v>483</v>
      </c>
      <c r="E30" s="35">
        <f t="shared" si="1"/>
        <v>151.41065830721004</v>
      </c>
      <c r="F30" s="34">
        <f t="shared" si="0"/>
        <v>164</v>
      </c>
      <c r="H30" s="36"/>
      <c r="I30" s="36"/>
      <c r="J30" s="37"/>
      <c r="K30" s="137"/>
      <c r="L30" s="32"/>
      <c r="N30" s="32"/>
    </row>
    <row r="31" spans="2:14" s="33" customFormat="1" ht="21.75" customHeight="1">
      <c r="B31" s="84" t="s">
        <v>57</v>
      </c>
      <c r="C31" s="34">
        <v>1770</v>
      </c>
      <c r="D31" s="34">
        <v>2533</v>
      </c>
      <c r="E31" s="35">
        <f t="shared" si="1"/>
        <v>143.10734463276836</v>
      </c>
      <c r="F31" s="34">
        <f t="shared" si="0"/>
        <v>763</v>
      </c>
      <c r="H31" s="36"/>
      <c r="I31" s="36"/>
      <c r="J31" s="37"/>
      <c r="K31" s="137"/>
      <c r="L31" s="32"/>
      <c r="N31" s="32"/>
    </row>
    <row r="32" spans="8:9" ht="18.75">
      <c r="H32" s="36"/>
      <c r="I32" s="36"/>
    </row>
  </sheetData>
  <sheetProtection/>
  <mergeCells count="6">
    <mergeCell ref="A3:F3"/>
    <mergeCell ref="B4:F4"/>
    <mergeCell ref="B6:B7"/>
    <mergeCell ref="C6:C7"/>
    <mergeCell ref="D6:D7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75" zoomScaleNormal="55" zoomScaleSheetLayoutView="75" zoomScalePageLayoutView="0" workbookViewId="0" topLeftCell="B1">
      <selection activeCell="D28" sqref="D28"/>
    </sheetView>
  </sheetViews>
  <sheetFormatPr defaultColWidth="9.140625" defaultRowHeight="15"/>
  <cols>
    <col min="1" max="1" width="1.28515625" style="138" hidden="1" customWidth="1"/>
    <col min="2" max="2" width="94.140625" style="138" customWidth="1"/>
    <col min="3" max="6" width="11.7109375" style="138" customWidth="1"/>
    <col min="7" max="10" width="9.140625" style="138" customWidth="1"/>
    <col min="11" max="16384" width="9.140625" style="138" customWidth="1"/>
  </cols>
  <sheetData>
    <row r="1" ht="20.25">
      <c r="D1" s="152" t="s">
        <v>120</v>
      </c>
    </row>
    <row r="2" spans="1:6" s="139" customFormat="1" ht="27.75" customHeight="1">
      <c r="A2" s="243" t="s">
        <v>15</v>
      </c>
      <c r="B2" s="243"/>
      <c r="C2" s="243"/>
      <c r="D2" s="243"/>
      <c r="E2" s="243"/>
      <c r="F2" s="243"/>
    </row>
    <row r="3" spans="1:6" s="139" customFormat="1" ht="25.5" customHeight="1">
      <c r="A3" s="25"/>
      <c r="B3" s="244" t="s">
        <v>123</v>
      </c>
      <c r="C3" s="243"/>
      <c r="D3" s="243"/>
      <c r="E3" s="243"/>
      <c r="F3" s="243"/>
    </row>
    <row r="4" spans="1:6" s="139" customFormat="1" ht="40.5" customHeight="1">
      <c r="A4" s="25"/>
      <c r="B4" s="245" t="s">
        <v>121</v>
      </c>
      <c r="C4" s="245"/>
      <c r="D4" s="245"/>
      <c r="E4" s="245"/>
      <c r="F4" s="245"/>
    </row>
    <row r="5" spans="1:6" s="141" customFormat="1" ht="11.25" customHeight="1">
      <c r="A5" s="140"/>
      <c r="B5" s="140"/>
      <c r="C5" s="140"/>
      <c r="D5" s="140"/>
      <c r="E5" s="140"/>
      <c r="F5" s="24" t="s">
        <v>16</v>
      </c>
    </row>
    <row r="6" spans="1:6" s="141" customFormat="1" ht="18" customHeight="1">
      <c r="A6" s="140"/>
      <c r="B6" s="246"/>
      <c r="C6" s="247" t="str">
        <f>3!C6:C7</f>
        <v>січень-серпень  2019 р.</v>
      </c>
      <c r="D6" s="247" t="str">
        <f>3!D6:D7</f>
        <v>січень-серпень 2020 р.</v>
      </c>
      <c r="E6" s="248" t="s">
        <v>17</v>
      </c>
      <c r="F6" s="249"/>
    </row>
    <row r="7" spans="1:6" s="141" customFormat="1" ht="36" customHeight="1">
      <c r="A7" s="140"/>
      <c r="B7" s="246"/>
      <c r="C7" s="247"/>
      <c r="D7" s="247"/>
      <c r="E7" s="142" t="s">
        <v>1</v>
      </c>
      <c r="F7" s="27" t="s">
        <v>122</v>
      </c>
    </row>
    <row r="8" spans="2:14" s="143" customFormat="1" ht="21.75" customHeight="1">
      <c r="B8" s="144" t="s">
        <v>124</v>
      </c>
      <c r="C8" s="10">
        <f>3!C8</f>
        <v>5427</v>
      </c>
      <c r="D8" s="10">
        <f>3!D8</f>
        <v>6123</v>
      </c>
      <c r="E8" s="46">
        <f>D8-C8</f>
        <v>696</v>
      </c>
      <c r="F8" s="47">
        <f>ROUND(D8/C8*100,1)</f>
        <v>112.8</v>
      </c>
      <c r="H8" s="36"/>
      <c r="I8" s="36"/>
      <c r="J8" s="145"/>
      <c r="L8" s="146"/>
      <c r="N8" s="146"/>
    </row>
    <row r="9" spans="2:14" s="33" customFormat="1" ht="20.25" customHeight="1">
      <c r="B9" s="147" t="s">
        <v>125</v>
      </c>
      <c r="C9" s="148">
        <v>45</v>
      </c>
      <c r="D9" s="48">
        <v>444</v>
      </c>
      <c r="E9" s="49">
        <f aca="true" t="shared" si="0" ref="E9:E27">D9-C9</f>
        <v>399</v>
      </c>
      <c r="F9" s="50">
        <f>IF(C9=0,"*",(E9/C9)*100)</f>
        <v>886.6666666666667</v>
      </c>
      <c r="H9" s="36"/>
      <c r="I9" s="36"/>
      <c r="J9" s="145"/>
      <c r="K9" s="137"/>
      <c r="L9" s="146"/>
      <c r="N9" s="146"/>
    </row>
    <row r="10" spans="2:14" s="33" customFormat="1" ht="20.25" customHeight="1">
      <c r="B10" s="147" t="s">
        <v>126</v>
      </c>
      <c r="C10" s="48">
        <v>0</v>
      </c>
      <c r="D10" s="48">
        <v>0</v>
      </c>
      <c r="E10" s="49">
        <f t="shared" si="0"/>
        <v>0</v>
      </c>
      <c r="F10" s="50" t="str">
        <f aca="true" t="shared" si="1" ref="F10:F27">IF(C10=0,"*",(E10/C10)*100)</f>
        <v>*</v>
      </c>
      <c r="H10" s="36"/>
      <c r="I10" s="36"/>
      <c r="J10" s="145"/>
      <c r="K10" s="137"/>
      <c r="L10" s="146"/>
      <c r="N10" s="146"/>
    </row>
    <row r="11" spans="2:14" s="33" customFormat="1" ht="20.25" customHeight="1">
      <c r="B11" s="147" t="s">
        <v>127</v>
      </c>
      <c r="C11" s="48">
        <v>57</v>
      </c>
      <c r="D11" s="48">
        <v>1284</v>
      </c>
      <c r="E11" s="49">
        <f t="shared" si="0"/>
        <v>1227</v>
      </c>
      <c r="F11" s="50">
        <f t="shared" si="1"/>
        <v>2152.6315789473683</v>
      </c>
      <c r="H11" s="36"/>
      <c r="I11" s="36"/>
      <c r="J11" s="145"/>
      <c r="K11" s="137"/>
      <c r="L11" s="146"/>
      <c r="N11" s="146"/>
    </row>
    <row r="12" spans="2:14" s="33" customFormat="1" ht="20.25" customHeight="1">
      <c r="B12" s="147" t="s">
        <v>128</v>
      </c>
      <c r="C12" s="48">
        <v>0</v>
      </c>
      <c r="D12" s="48">
        <v>137</v>
      </c>
      <c r="E12" s="49">
        <f t="shared" si="0"/>
        <v>137</v>
      </c>
      <c r="F12" s="50" t="str">
        <f t="shared" si="1"/>
        <v>*</v>
      </c>
      <c r="H12" s="36"/>
      <c r="I12" s="36"/>
      <c r="J12" s="145"/>
      <c r="K12" s="137"/>
      <c r="L12" s="146"/>
      <c r="N12" s="146"/>
    </row>
    <row r="13" spans="2:14" s="33" customFormat="1" ht="20.25" customHeight="1">
      <c r="B13" s="147" t="s">
        <v>129</v>
      </c>
      <c r="C13" s="48">
        <v>12</v>
      </c>
      <c r="D13" s="48">
        <v>5</v>
      </c>
      <c r="E13" s="49">
        <f t="shared" si="0"/>
        <v>-7</v>
      </c>
      <c r="F13" s="50">
        <f t="shared" si="1"/>
        <v>-58.333333333333336</v>
      </c>
      <c r="H13" s="36"/>
      <c r="I13" s="36"/>
      <c r="J13" s="145"/>
      <c r="K13" s="137"/>
      <c r="L13" s="146"/>
      <c r="N13" s="146"/>
    </row>
    <row r="14" spans="2:14" s="33" customFormat="1" ht="20.25" customHeight="1">
      <c r="B14" s="147" t="s">
        <v>130</v>
      </c>
      <c r="C14" s="48">
        <v>41</v>
      </c>
      <c r="D14" s="48">
        <v>27</v>
      </c>
      <c r="E14" s="49">
        <f t="shared" si="0"/>
        <v>-14</v>
      </c>
      <c r="F14" s="50">
        <f t="shared" si="1"/>
        <v>-34.146341463414636</v>
      </c>
      <c r="H14" s="36"/>
      <c r="I14" s="36"/>
      <c r="J14" s="145"/>
      <c r="K14" s="137"/>
      <c r="L14" s="146"/>
      <c r="N14" s="146"/>
    </row>
    <row r="15" spans="2:14" s="33" customFormat="1" ht="20.25" customHeight="1">
      <c r="B15" s="147" t="s">
        <v>131</v>
      </c>
      <c r="C15" s="48">
        <v>93</v>
      </c>
      <c r="D15" s="48">
        <v>10</v>
      </c>
      <c r="E15" s="49">
        <f t="shared" si="0"/>
        <v>-83</v>
      </c>
      <c r="F15" s="50">
        <f t="shared" si="1"/>
        <v>-89.24731182795699</v>
      </c>
      <c r="H15" s="36"/>
      <c r="I15" s="36"/>
      <c r="J15" s="145"/>
      <c r="K15" s="137"/>
      <c r="L15" s="146"/>
      <c r="N15" s="146"/>
    </row>
    <row r="16" spans="2:14" s="33" customFormat="1" ht="20.25" customHeight="1">
      <c r="B16" s="147" t="s">
        <v>132</v>
      </c>
      <c r="C16" s="48">
        <v>9</v>
      </c>
      <c r="D16" s="48">
        <v>18</v>
      </c>
      <c r="E16" s="49">
        <f t="shared" si="0"/>
        <v>9</v>
      </c>
      <c r="F16" s="50">
        <f t="shared" si="1"/>
        <v>100</v>
      </c>
      <c r="H16" s="36"/>
      <c r="I16" s="36"/>
      <c r="J16" s="145"/>
      <c r="K16" s="137"/>
      <c r="L16" s="146"/>
      <c r="N16" s="146"/>
    </row>
    <row r="17" spans="2:14" s="33" customFormat="1" ht="20.25" customHeight="1">
      <c r="B17" s="147" t="s">
        <v>133</v>
      </c>
      <c r="C17" s="48">
        <v>0</v>
      </c>
      <c r="D17" s="48">
        <v>0</v>
      </c>
      <c r="E17" s="49">
        <f t="shared" si="0"/>
        <v>0</v>
      </c>
      <c r="F17" s="50" t="str">
        <f t="shared" si="1"/>
        <v>*</v>
      </c>
      <c r="H17" s="36"/>
      <c r="I17" s="36"/>
      <c r="J17" s="145"/>
      <c r="K17" s="137"/>
      <c r="L17" s="146"/>
      <c r="N17" s="146"/>
    </row>
    <row r="18" spans="2:14" s="33" customFormat="1" ht="20.25" customHeight="1">
      <c r="B18" s="147" t="s">
        <v>134</v>
      </c>
      <c r="C18" s="48">
        <v>33</v>
      </c>
      <c r="D18" s="48">
        <v>6</v>
      </c>
      <c r="E18" s="49">
        <f t="shared" si="0"/>
        <v>-27</v>
      </c>
      <c r="F18" s="50">
        <f t="shared" si="1"/>
        <v>-81.81818181818183</v>
      </c>
      <c r="H18" s="36"/>
      <c r="I18" s="36"/>
      <c r="J18" s="145"/>
      <c r="K18" s="137"/>
      <c r="L18" s="146"/>
      <c r="N18" s="146"/>
    </row>
    <row r="19" spans="2:14" s="33" customFormat="1" ht="20.25" customHeight="1">
      <c r="B19" s="147" t="s">
        <v>135</v>
      </c>
      <c r="C19" s="48">
        <v>0</v>
      </c>
      <c r="D19" s="48">
        <v>0</v>
      </c>
      <c r="E19" s="49">
        <f t="shared" si="0"/>
        <v>0</v>
      </c>
      <c r="F19" s="50" t="str">
        <f t="shared" si="1"/>
        <v>*</v>
      </c>
      <c r="H19" s="36"/>
      <c r="I19" s="36"/>
      <c r="J19" s="145"/>
      <c r="K19" s="137"/>
      <c r="L19" s="146"/>
      <c r="N19" s="146"/>
    </row>
    <row r="20" spans="2:14" s="33" customFormat="1" ht="20.25" customHeight="1">
      <c r="B20" s="147" t="s">
        <v>136</v>
      </c>
      <c r="C20" s="48">
        <v>13</v>
      </c>
      <c r="D20" s="48">
        <v>0</v>
      </c>
      <c r="E20" s="49">
        <f t="shared" si="0"/>
        <v>-13</v>
      </c>
      <c r="F20" s="50">
        <f t="shared" si="1"/>
        <v>-100</v>
      </c>
      <c r="H20" s="36"/>
      <c r="I20" s="36"/>
      <c r="J20" s="145"/>
      <c r="K20" s="137"/>
      <c r="L20" s="146"/>
      <c r="N20" s="146"/>
    </row>
    <row r="21" spans="2:14" s="33" customFormat="1" ht="20.25" customHeight="1">
      <c r="B21" s="147" t="s">
        <v>137</v>
      </c>
      <c r="C21" s="48">
        <v>62</v>
      </c>
      <c r="D21" s="48">
        <v>53</v>
      </c>
      <c r="E21" s="49">
        <f t="shared" si="0"/>
        <v>-9</v>
      </c>
      <c r="F21" s="50">
        <f t="shared" si="1"/>
        <v>-14.516129032258066</v>
      </c>
      <c r="H21" s="36"/>
      <c r="I21" s="36"/>
      <c r="J21" s="145"/>
      <c r="K21" s="137"/>
      <c r="L21" s="146"/>
      <c r="N21" s="146"/>
    </row>
    <row r="22" spans="2:14" s="33" customFormat="1" ht="20.25" customHeight="1">
      <c r="B22" s="147" t="s">
        <v>138</v>
      </c>
      <c r="C22" s="48">
        <v>164</v>
      </c>
      <c r="D22" s="48">
        <v>443</v>
      </c>
      <c r="E22" s="49">
        <f t="shared" si="0"/>
        <v>279</v>
      </c>
      <c r="F22" s="50">
        <f t="shared" si="1"/>
        <v>170.1219512195122</v>
      </c>
      <c r="H22" s="36"/>
      <c r="I22" s="36"/>
      <c r="J22" s="145"/>
      <c r="K22" s="137"/>
      <c r="L22" s="146"/>
      <c r="N22" s="146"/>
    </row>
    <row r="23" spans="2:14" s="33" customFormat="1" ht="20.25" customHeight="1">
      <c r="B23" s="147" t="s">
        <v>139</v>
      </c>
      <c r="C23" s="48">
        <v>775</v>
      </c>
      <c r="D23" s="48">
        <v>806</v>
      </c>
      <c r="E23" s="49">
        <f t="shared" si="0"/>
        <v>31</v>
      </c>
      <c r="F23" s="50">
        <f t="shared" si="1"/>
        <v>4</v>
      </c>
      <c r="H23" s="36"/>
      <c r="I23" s="36"/>
      <c r="J23" s="145"/>
      <c r="K23" s="137"/>
      <c r="L23" s="146"/>
      <c r="N23" s="146"/>
    </row>
    <row r="24" spans="2:14" s="33" customFormat="1" ht="20.25" customHeight="1">
      <c r="B24" s="147" t="s">
        <v>140</v>
      </c>
      <c r="C24" s="48">
        <v>504</v>
      </c>
      <c r="D24" s="48">
        <v>473</v>
      </c>
      <c r="E24" s="49">
        <f t="shared" si="0"/>
        <v>-31</v>
      </c>
      <c r="F24" s="50">
        <f t="shared" si="1"/>
        <v>-6.15079365079365</v>
      </c>
      <c r="H24" s="36"/>
      <c r="I24" s="36"/>
      <c r="J24" s="145"/>
      <c r="K24" s="137"/>
      <c r="L24" s="146"/>
      <c r="N24" s="146"/>
    </row>
    <row r="25" spans="2:14" s="33" customFormat="1" ht="20.25" customHeight="1">
      <c r="B25" s="147" t="s">
        <v>141</v>
      </c>
      <c r="C25" s="48">
        <v>3559</v>
      </c>
      <c r="D25" s="48">
        <v>2402</v>
      </c>
      <c r="E25" s="49">
        <f t="shared" si="0"/>
        <v>-1157</v>
      </c>
      <c r="F25" s="50">
        <f t="shared" si="1"/>
        <v>-32.50913177858949</v>
      </c>
      <c r="H25" s="36"/>
      <c r="I25" s="36"/>
      <c r="J25" s="145"/>
      <c r="K25" s="137"/>
      <c r="L25" s="146"/>
      <c r="N25" s="146"/>
    </row>
    <row r="26" spans="2:14" s="33" customFormat="1" ht="20.25" customHeight="1">
      <c r="B26" s="147" t="s">
        <v>142</v>
      </c>
      <c r="C26" s="48">
        <v>25</v>
      </c>
      <c r="D26" s="48">
        <v>15</v>
      </c>
      <c r="E26" s="49">
        <f t="shared" si="0"/>
        <v>-10</v>
      </c>
      <c r="F26" s="50">
        <f t="shared" si="1"/>
        <v>-40</v>
      </c>
      <c r="H26" s="36"/>
      <c r="I26" s="36"/>
      <c r="J26" s="145"/>
      <c r="K26" s="137"/>
      <c r="L26" s="146"/>
      <c r="N26" s="146"/>
    </row>
    <row r="27" spans="2:14" s="33" customFormat="1" ht="20.25" customHeight="1" thickBot="1">
      <c r="B27" s="147" t="s">
        <v>143</v>
      </c>
      <c r="C27" s="51">
        <v>35</v>
      </c>
      <c r="D27" s="51">
        <v>0</v>
      </c>
      <c r="E27" s="52">
        <f t="shared" si="0"/>
        <v>-35</v>
      </c>
      <c r="F27" s="53">
        <f t="shared" si="1"/>
        <v>-100</v>
      </c>
      <c r="H27" s="36"/>
      <c r="I27" s="36"/>
      <c r="J27" s="145"/>
      <c r="K27" s="137"/>
      <c r="L27" s="146"/>
      <c r="N27" s="146"/>
    </row>
    <row r="28" spans="4:9" ht="18.75">
      <c r="D28" s="154"/>
      <c r="H28" s="36"/>
      <c r="I28" s="36"/>
    </row>
  </sheetData>
  <sheetProtection/>
  <mergeCells count="7">
    <mergeCell ref="A2:F2"/>
    <mergeCell ref="B3:F3"/>
    <mergeCell ref="B4:F4"/>
    <mergeCell ref="B6:B7"/>
    <mergeCell ref="C6:C7"/>
    <mergeCell ref="D6:D7"/>
    <mergeCell ref="E6:F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75" zoomScaleNormal="75" zoomScaleSheetLayoutView="75" workbookViewId="0" topLeftCell="B1">
      <selection activeCell="D18" sqref="D18"/>
    </sheetView>
  </sheetViews>
  <sheetFormatPr defaultColWidth="9.140625" defaultRowHeight="15"/>
  <cols>
    <col min="1" max="1" width="1.28515625" style="138" hidden="1" customWidth="1"/>
    <col min="2" max="2" width="83.7109375" style="138" customWidth="1"/>
    <col min="3" max="3" width="11.28125" style="138" customWidth="1"/>
    <col min="4" max="4" width="11.00390625" style="138" customWidth="1"/>
    <col min="5" max="5" width="11.7109375" style="138" customWidth="1"/>
    <col min="6" max="6" width="11.00390625" style="138" customWidth="1"/>
    <col min="7" max="10" width="9.140625" style="138" customWidth="1"/>
    <col min="11" max="16384" width="9.140625" style="138" customWidth="1"/>
  </cols>
  <sheetData>
    <row r="1" ht="20.25">
      <c r="D1" s="152" t="s">
        <v>120</v>
      </c>
    </row>
    <row r="2" spans="1:6" s="139" customFormat="1" ht="24.75" customHeight="1">
      <c r="A2" s="243" t="s">
        <v>15</v>
      </c>
      <c r="B2" s="243"/>
      <c r="C2" s="243"/>
      <c r="D2" s="243"/>
      <c r="E2" s="243"/>
      <c r="F2" s="243"/>
    </row>
    <row r="3" spans="1:6" s="139" customFormat="1" ht="26.25" customHeight="1">
      <c r="A3" s="25"/>
      <c r="B3" s="244" t="s">
        <v>4</v>
      </c>
      <c r="C3" s="244"/>
      <c r="D3" s="244"/>
      <c r="E3" s="244"/>
      <c r="F3" s="244"/>
    </row>
    <row r="4" spans="1:6" s="139" customFormat="1" ht="44.25" customHeight="1">
      <c r="A4" s="25"/>
      <c r="B4" s="245" t="s">
        <v>121</v>
      </c>
      <c r="C4" s="245"/>
      <c r="D4" s="245"/>
      <c r="E4" s="245"/>
      <c r="F4" s="245"/>
    </row>
    <row r="5" spans="1:6" s="141" customFormat="1" ht="18.75">
      <c r="A5" s="140"/>
      <c r="B5" s="140"/>
      <c r="C5" s="140"/>
      <c r="D5" s="140"/>
      <c r="E5" s="140"/>
      <c r="F5" s="24" t="s">
        <v>16</v>
      </c>
    </row>
    <row r="6" spans="1:6" s="141" customFormat="1" ht="18" customHeight="1">
      <c r="A6" s="140"/>
      <c r="B6" s="246"/>
      <c r="C6" s="247" t="s">
        <v>144</v>
      </c>
      <c r="D6" s="247" t="s">
        <v>145</v>
      </c>
      <c r="E6" s="248" t="s">
        <v>17</v>
      </c>
      <c r="F6" s="249"/>
    </row>
    <row r="7" spans="1:6" s="141" customFormat="1" ht="43.5" customHeight="1">
      <c r="A7" s="140"/>
      <c r="B7" s="246"/>
      <c r="C7" s="247"/>
      <c r="D7" s="247"/>
      <c r="E7" s="142" t="s">
        <v>1</v>
      </c>
      <c r="F7" s="27" t="s">
        <v>122</v>
      </c>
    </row>
    <row r="8" spans="2:14" s="143" customFormat="1" ht="21.75" customHeight="1">
      <c r="B8" s="144" t="s">
        <v>124</v>
      </c>
      <c r="C8" s="10">
        <f>3!C8</f>
        <v>5427</v>
      </c>
      <c r="D8" s="10">
        <f>3!D8</f>
        <v>6123</v>
      </c>
      <c r="E8" s="10">
        <f>D8-C8</f>
        <v>696</v>
      </c>
      <c r="F8" s="41">
        <f>ROUND(D8/C8*100,1)</f>
        <v>112.8</v>
      </c>
      <c r="H8" s="36"/>
      <c r="I8" s="36"/>
      <c r="J8" s="145"/>
      <c r="L8" s="146"/>
      <c r="N8" s="146"/>
    </row>
    <row r="9" spans="2:14" s="33" customFormat="1" ht="42.75" customHeight="1">
      <c r="B9" s="147" t="s">
        <v>5</v>
      </c>
      <c r="C9" s="11">
        <v>562</v>
      </c>
      <c r="D9" s="11">
        <v>603</v>
      </c>
      <c r="E9" s="12">
        <f aca="true" t="shared" si="0" ref="E9:E17">D9-C9</f>
        <v>41</v>
      </c>
      <c r="F9" s="42">
        <f aca="true" t="shared" si="1" ref="F9:F17">ROUND(D9/C9*100,1)</f>
        <v>107.3</v>
      </c>
      <c r="H9" s="36"/>
      <c r="I9" s="153"/>
      <c r="J9" s="145"/>
      <c r="K9" s="137"/>
      <c r="L9" s="146"/>
      <c r="N9" s="146"/>
    </row>
    <row r="10" spans="2:14" s="33" customFormat="1" ht="30" customHeight="1">
      <c r="B10" s="147" t="s">
        <v>6</v>
      </c>
      <c r="C10" s="11">
        <v>1019</v>
      </c>
      <c r="D10" s="11">
        <v>1287</v>
      </c>
      <c r="E10" s="12">
        <f t="shared" si="0"/>
        <v>268</v>
      </c>
      <c r="F10" s="42">
        <f t="shared" si="1"/>
        <v>126.3</v>
      </c>
      <c r="H10" s="36"/>
      <c r="I10" s="153"/>
      <c r="J10" s="145"/>
      <c r="K10" s="137"/>
      <c r="L10" s="146"/>
      <c r="N10" s="146"/>
    </row>
    <row r="11" spans="2:14" s="33" customFormat="1" ht="30" customHeight="1">
      <c r="B11" s="147" t="s">
        <v>7</v>
      </c>
      <c r="C11" s="11">
        <v>1933</v>
      </c>
      <c r="D11" s="11">
        <v>1295</v>
      </c>
      <c r="E11" s="12">
        <f t="shared" si="0"/>
        <v>-638</v>
      </c>
      <c r="F11" s="42">
        <f t="shared" si="1"/>
        <v>67</v>
      </c>
      <c r="H11" s="36"/>
      <c r="I11" s="153"/>
      <c r="J11" s="145"/>
      <c r="K11" s="137"/>
      <c r="L11" s="146"/>
      <c r="N11" s="146"/>
    </row>
    <row r="12" spans="2:14" s="33" customFormat="1" ht="30" customHeight="1">
      <c r="B12" s="147" t="s">
        <v>8</v>
      </c>
      <c r="C12" s="11">
        <v>225</v>
      </c>
      <c r="D12" s="11">
        <v>215</v>
      </c>
      <c r="E12" s="12">
        <f t="shared" si="0"/>
        <v>-10</v>
      </c>
      <c r="F12" s="42">
        <f t="shared" si="1"/>
        <v>95.6</v>
      </c>
      <c r="H12" s="36"/>
      <c r="I12" s="153"/>
      <c r="J12" s="145"/>
      <c r="K12" s="137"/>
      <c r="L12" s="146"/>
      <c r="N12" s="146"/>
    </row>
    <row r="13" spans="2:14" s="33" customFormat="1" ht="30" customHeight="1">
      <c r="B13" s="147" t="s">
        <v>9</v>
      </c>
      <c r="C13" s="11">
        <v>927</v>
      </c>
      <c r="D13" s="11">
        <v>815</v>
      </c>
      <c r="E13" s="12">
        <f t="shared" si="0"/>
        <v>-112</v>
      </c>
      <c r="F13" s="42">
        <f t="shared" si="1"/>
        <v>87.9</v>
      </c>
      <c r="H13" s="36"/>
      <c r="I13" s="153"/>
      <c r="J13" s="145"/>
      <c r="K13" s="137"/>
      <c r="L13" s="146"/>
      <c r="N13" s="146"/>
    </row>
    <row r="14" spans="2:14" s="33" customFormat="1" ht="37.5">
      <c r="B14" s="147" t="s">
        <v>10</v>
      </c>
      <c r="C14" s="11">
        <v>37</v>
      </c>
      <c r="D14" s="11">
        <v>61</v>
      </c>
      <c r="E14" s="12">
        <f t="shared" si="0"/>
        <v>24</v>
      </c>
      <c r="F14" s="42">
        <f t="shared" si="1"/>
        <v>164.9</v>
      </c>
      <c r="H14" s="36"/>
      <c r="I14" s="153"/>
      <c r="J14" s="145"/>
      <c r="K14" s="137"/>
      <c r="L14" s="146"/>
      <c r="N14" s="146"/>
    </row>
    <row r="15" spans="2:14" s="33" customFormat="1" ht="30" customHeight="1">
      <c r="B15" s="147" t="s">
        <v>11</v>
      </c>
      <c r="C15" s="11">
        <v>163</v>
      </c>
      <c r="D15" s="11">
        <v>683</v>
      </c>
      <c r="E15" s="12">
        <f t="shared" si="0"/>
        <v>520</v>
      </c>
      <c r="F15" s="42">
        <f t="shared" si="1"/>
        <v>419</v>
      </c>
      <c r="H15" s="36"/>
      <c r="I15" s="153"/>
      <c r="J15" s="145"/>
      <c r="K15" s="137"/>
      <c r="L15" s="146"/>
      <c r="N15" s="146"/>
    </row>
    <row r="16" spans="2:14" s="33" customFormat="1" ht="56.25">
      <c r="B16" s="147" t="s">
        <v>12</v>
      </c>
      <c r="C16" s="11">
        <v>189</v>
      </c>
      <c r="D16" s="11">
        <v>541</v>
      </c>
      <c r="E16" s="12">
        <f t="shared" si="0"/>
        <v>352</v>
      </c>
      <c r="F16" s="42">
        <f t="shared" si="1"/>
        <v>286.2</v>
      </c>
      <c r="H16" s="36"/>
      <c r="I16" s="153"/>
      <c r="J16" s="145"/>
      <c r="K16" s="137"/>
      <c r="L16" s="146"/>
      <c r="N16" s="146"/>
    </row>
    <row r="17" spans="2:14" s="33" customFormat="1" ht="30" customHeight="1" thickBot="1">
      <c r="B17" s="147" t="s">
        <v>146</v>
      </c>
      <c r="C17" s="43">
        <v>372</v>
      </c>
      <c r="D17" s="43">
        <v>623</v>
      </c>
      <c r="E17" s="44">
        <f t="shared" si="0"/>
        <v>251</v>
      </c>
      <c r="F17" s="45">
        <f t="shared" si="1"/>
        <v>167.5</v>
      </c>
      <c r="H17" s="36"/>
      <c r="I17" s="153"/>
      <c r="J17" s="145"/>
      <c r="K17" s="137"/>
      <c r="L17" s="146"/>
      <c r="N17" s="146"/>
    </row>
    <row r="18" spans="3:9" ht="18.75">
      <c r="C18" s="154"/>
      <c r="D18" s="154"/>
      <c r="H18" s="36"/>
      <c r="I18" s="36"/>
    </row>
  </sheetData>
  <sheetProtection/>
  <mergeCells count="7">
    <mergeCell ref="A2:F2"/>
    <mergeCell ref="B3:F3"/>
    <mergeCell ref="B4:F4"/>
    <mergeCell ref="B6:B7"/>
    <mergeCell ref="C6:C7"/>
    <mergeCell ref="D6:D7"/>
    <mergeCell ref="E6:F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tabSelected="1" view="pageBreakPreview" zoomScale="70" zoomScaleSheetLayoutView="70" zoomScalePageLayoutView="0" workbookViewId="0" topLeftCell="A7">
      <selection activeCell="B27" sqref="B27:E33"/>
    </sheetView>
  </sheetViews>
  <sheetFormatPr defaultColWidth="9.140625" defaultRowHeight="15"/>
  <cols>
    <col min="1" max="1" width="68.28125" style="156" customWidth="1"/>
    <col min="2" max="2" width="12.7109375" style="156" customWidth="1"/>
    <col min="3" max="3" width="12.7109375" style="197" customWidth="1"/>
    <col min="4" max="4" width="8.57421875" style="156" customWidth="1"/>
    <col min="5" max="5" width="15.00390625" style="156" customWidth="1"/>
    <col min="6" max="6" width="7.57421875" style="156" customWidth="1"/>
    <col min="7" max="16384" width="9.140625" style="156" customWidth="1"/>
  </cols>
  <sheetData>
    <row r="1" spans="1:7" ht="29.25" customHeight="1">
      <c r="A1" s="250" t="s">
        <v>147</v>
      </c>
      <c r="B1" s="250"/>
      <c r="C1" s="250"/>
      <c r="D1" s="250"/>
      <c r="E1" s="250"/>
      <c r="F1" s="155"/>
      <c r="G1" s="155"/>
    </row>
    <row r="2" spans="1:5" ht="36" customHeight="1">
      <c r="A2" s="251" t="s">
        <v>165</v>
      </c>
      <c r="B2" s="251"/>
      <c r="C2" s="251"/>
      <c r="D2" s="251"/>
      <c r="E2" s="251"/>
    </row>
    <row r="3" spans="1:5" ht="18" customHeight="1">
      <c r="A3" s="252" t="s">
        <v>0</v>
      </c>
      <c r="B3" s="253" t="s">
        <v>81</v>
      </c>
      <c r="C3" s="253" t="s">
        <v>148</v>
      </c>
      <c r="D3" s="254" t="s">
        <v>149</v>
      </c>
      <c r="E3" s="254"/>
    </row>
    <row r="4" spans="1:5" ht="28.5" customHeight="1">
      <c r="A4" s="252"/>
      <c r="B4" s="253"/>
      <c r="C4" s="253"/>
      <c r="D4" s="157" t="s">
        <v>1</v>
      </c>
      <c r="E4" s="158" t="s">
        <v>150</v>
      </c>
    </row>
    <row r="5" spans="1:5" ht="18.75">
      <c r="A5" s="159" t="s">
        <v>89</v>
      </c>
      <c r="B5" s="160">
        <v>70721</v>
      </c>
      <c r="C5" s="160">
        <v>70426</v>
      </c>
      <c r="D5" s="161">
        <f>C5/B5*100</f>
        <v>99.58286788931152</v>
      </c>
      <c r="E5" s="162">
        <f>C5-B5</f>
        <v>-295</v>
      </c>
    </row>
    <row r="6" spans="1:5" ht="18.75">
      <c r="A6" s="163" t="s">
        <v>151</v>
      </c>
      <c r="B6" s="164">
        <v>37270</v>
      </c>
      <c r="C6" s="164">
        <v>42331</v>
      </c>
      <c r="D6" s="161">
        <f aca="true" t="shared" si="0" ref="D6:D22">C6/B6*100</f>
        <v>113.57928628924068</v>
      </c>
      <c r="E6" s="162">
        <f aca="true" t="shared" si="1" ref="E6:E22">C6-B6</f>
        <v>5061</v>
      </c>
    </row>
    <row r="7" spans="1:5" s="165" customFormat="1" ht="47.25" customHeight="1">
      <c r="A7" s="200" t="s">
        <v>166</v>
      </c>
      <c r="B7" s="201">
        <v>11817</v>
      </c>
      <c r="C7" s="201">
        <v>16532</v>
      </c>
      <c r="D7" s="202">
        <f t="shared" si="0"/>
        <v>139.9001438605399</v>
      </c>
      <c r="E7" s="203">
        <f t="shared" si="1"/>
        <v>4715</v>
      </c>
    </row>
    <row r="8" spans="1:5" ht="37.5">
      <c r="A8" s="166" t="s">
        <v>82</v>
      </c>
      <c r="B8" s="167">
        <v>26612</v>
      </c>
      <c r="C8" s="168">
        <v>19325</v>
      </c>
      <c r="D8" s="169">
        <f t="shared" si="0"/>
        <v>72.61761611303172</v>
      </c>
      <c r="E8" s="170">
        <f t="shared" si="1"/>
        <v>-7287</v>
      </c>
    </row>
    <row r="9" spans="1:5" s="165" customFormat="1" ht="46.5" customHeight="1">
      <c r="A9" s="200" t="s">
        <v>167</v>
      </c>
      <c r="B9" s="201">
        <v>21278</v>
      </c>
      <c r="C9" s="204">
        <v>12811</v>
      </c>
      <c r="D9" s="205">
        <f t="shared" si="0"/>
        <v>60.207726290064855</v>
      </c>
      <c r="E9" s="206">
        <f t="shared" si="1"/>
        <v>-8467</v>
      </c>
    </row>
    <row r="10" spans="1:5" ht="34.5" customHeight="1">
      <c r="A10" s="171" t="s">
        <v>152</v>
      </c>
      <c r="B10" s="172">
        <v>13910</v>
      </c>
      <c r="C10" s="172">
        <v>12554</v>
      </c>
      <c r="D10" s="173">
        <f t="shared" si="0"/>
        <v>90.25161754133717</v>
      </c>
      <c r="E10" s="174">
        <f t="shared" si="1"/>
        <v>-1356</v>
      </c>
    </row>
    <row r="11" spans="1:5" s="165" customFormat="1" ht="46.5" customHeight="1">
      <c r="A11" s="207" t="s">
        <v>168</v>
      </c>
      <c r="B11" s="208">
        <v>10376</v>
      </c>
      <c r="C11" s="208">
        <v>8186</v>
      </c>
      <c r="D11" s="209">
        <f t="shared" si="0"/>
        <v>78.89360061680803</v>
      </c>
      <c r="E11" s="210">
        <f t="shared" si="1"/>
        <v>-2190</v>
      </c>
    </row>
    <row r="12" spans="1:5" ht="40.5" customHeight="1">
      <c r="A12" s="175" t="s">
        <v>153</v>
      </c>
      <c r="B12" s="176">
        <v>38</v>
      </c>
      <c r="C12" s="176">
        <v>28</v>
      </c>
      <c r="D12" s="177">
        <f t="shared" si="0"/>
        <v>73.68421052631578</v>
      </c>
      <c r="E12" s="178">
        <f t="shared" si="1"/>
        <v>-10</v>
      </c>
    </row>
    <row r="13" spans="1:5" ht="38.25" customHeight="1">
      <c r="A13" s="179" t="s">
        <v>154</v>
      </c>
      <c r="B13" s="180">
        <v>358</v>
      </c>
      <c r="C13" s="180">
        <v>205</v>
      </c>
      <c r="D13" s="181">
        <f t="shared" si="0"/>
        <v>57.262569832402235</v>
      </c>
      <c r="E13" s="180">
        <f t="shared" si="1"/>
        <v>-153</v>
      </c>
    </row>
    <row r="14" spans="1:5" ht="24.75" customHeight="1">
      <c r="A14" s="182" t="s">
        <v>83</v>
      </c>
      <c r="B14" s="183">
        <v>5206</v>
      </c>
      <c r="C14" s="183">
        <v>2584</v>
      </c>
      <c r="D14" s="184">
        <f t="shared" si="0"/>
        <v>49.63503649635037</v>
      </c>
      <c r="E14" s="170">
        <f t="shared" si="1"/>
        <v>-2622</v>
      </c>
    </row>
    <row r="15" spans="1:5" ht="23.25" customHeight="1">
      <c r="A15" s="166" t="s">
        <v>155</v>
      </c>
      <c r="B15" s="167">
        <v>31639</v>
      </c>
      <c r="C15" s="167">
        <v>42</v>
      </c>
      <c r="D15" s="169">
        <f t="shared" si="0"/>
        <v>0.1327475583931224</v>
      </c>
      <c r="E15" s="170">
        <f t="shared" si="1"/>
        <v>-31597</v>
      </c>
    </row>
    <row r="16" spans="1:5" ht="24" customHeight="1">
      <c r="A16" s="182" t="s">
        <v>84</v>
      </c>
      <c r="B16" s="183">
        <v>27</v>
      </c>
      <c r="C16" s="183">
        <v>12</v>
      </c>
      <c r="D16" s="169">
        <f t="shared" si="0"/>
        <v>44.44444444444444</v>
      </c>
      <c r="E16" s="170">
        <f t="shared" si="1"/>
        <v>-15</v>
      </c>
    </row>
    <row r="17" spans="1:5" ht="45.75" customHeight="1">
      <c r="A17" s="166" t="s">
        <v>85</v>
      </c>
      <c r="B17" s="167">
        <v>7363</v>
      </c>
      <c r="C17" s="167">
        <v>3724</v>
      </c>
      <c r="D17" s="169">
        <f t="shared" si="0"/>
        <v>50.57721037620535</v>
      </c>
      <c r="E17" s="170">
        <f t="shared" si="1"/>
        <v>-3639</v>
      </c>
    </row>
    <row r="18" spans="1:5" ht="28.5" customHeight="1">
      <c r="A18" s="182" t="s">
        <v>86</v>
      </c>
      <c r="B18" s="183">
        <v>31639</v>
      </c>
      <c r="C18" s="183">
        <v>38508</v>
      </c>
      <c r="D18" s="185">
        <f t="shared" si="0"/>
        <v>121.71054710957996</v>
      </c>
      <c r="E18" s="186">
        <f t="shared" si="1"/>
        <v>6869</v>
      </c>
    </row>
    <row r="19" spans="1:5" s="165" customFormat="1" ht="42.75" customHeight="1">
      <c r="A19" s="207" t="s">
        <v>169</v>
      </c>
      <c r="B19" s="208">
        <v>10057</v>
      </c>
      <c r="C19" s="208">
        <v>15605</v>
      </c>
      <c r="D19" s="209">
        <f t="shared" si="0"/>
        <v>155.16555632892513</v>
      </c>
      <c r="E19" s="210">
        <f t="shared" si="1"/>
        <v>5548</v>
      </c>
    </row>
    <row r="20" spans="1:5" ht="39" customHeight="1">
      <c r="A20" s="182" t="s">
        <v>87</v>
      </c>
      <c r="B20" s="183">
        <v>6037</v>
      </c>
      <c r="C20" s="183">
        <v>4760</v>
      </c>
      <c r="D20" s="185">
        <f t="shared" si="0"/>
        <v>78.84710949146927</v>
      </c>
      <c r="E20" s="186">
        <f t="shared" si="1"/>
        <v>-1277</v>
      </c>
    </row>
    <row r="21" spans="1:5" ht="27.75" customHeight="1">
      <c r="A21" s="187" t="s">
        <v>156</v>
      </c>
      <c r="B21" s="164">
        <v>29993</v>
      </c>
      <c r="C21" s="164">
        <v>21991</v>
      </c>
      <c r="D21" s="169">
        <f t="shared" si="0"/>
        <v>73.32044143633514</v>
      </c>
      <c r="E21" s="170">
        <f t="shared" si="1"/>
        <v>-8002</v>
      </c>
    </row>
    <row r="22" spans="1:5" s="165" customFormat="1" ht="39">
      <c r="A22" s="207" t="s">
        <v>170</v>
      </c>
      <c r="B22" s="208">
        <v>22496</v>
      </c>
      <c r="C22" s="208">
        <v>13286</v>
      </c>
      <c r="D22" s="209">
        <f t="shared" si="0"/>
        <v>59.05938833570412</v>
      </c>
      <c r="E22" s="210">
        <f t="shared" si="1"/>
        <v>-9210</v>
      </c>
    </row>
    <row r="23" spans="1:5" ht="19.5" customHeight="1">
      <c r="A23" s="255" t="s">
        <v>88</v>
      </c>
      <c r="B23" s="256"/>
      <c r="C23" s="256"/>
      <c r="D23" s="256"/>
      <c r="E23" s="257"/>
    </row>
    <row r="24" spans="1:5" ht="12.75" customHeight="1">
      <c r="A24" s="258"/>
      <c r="B24" s="259"/>
      <c r="C24" s="259"/>
      <c r="D24" s="259"/>
      <c r="E24" s="260"/>
    </row>
    <row r="25" spans="1:5" ht="21.75" customHeight="1">
      <c r="A25" s="252" t="s">
        <v>0</v>
      </c>
      <c r="B25" s="261" t="s">
        <v>171</v>
      </c>
      <c r="C25" s="261" t="s">
        <v>172</v>
      </c>
      <c r="D25" s="262" t="s">
        <v>149</v>
      </c>
      <c r="E25" s="263"/>
    </row>
    <row r="26" spans="1:5" ht="28.5" customHeight="1">
      <c r="A26" s="252"/>
      <c r="B26" s="261"/>
      <c r="C26" s="261"/>
      <c r="D26" s="157" t="s">
        <v>1</v>
      </c>
      <c r="E26" s="158" t="s">
        <v>157</v>
      </c>
    </row>
    <row r="27" spans="1:5" ht="24.75" customHeight="1">
      <c r="A27" s="188" t="s">
        <v>89</v>
      </c>
      <c r="B27" s="168">
        <v>34598</v>
      </c>
      <c r="C27" s="168">
        <v>39743</v>
      </c>
      <c r="D27" s="169">
        <f aca="true" t="shared" si="2" ref="D27:D33">C27/B27*100</f>
        <v>114.87080178044972</v>
      </c>
      <c r="E27" s="170">
        <f aca="true" t="shared" si="3" ref="E27:E33">C27-B27</f>
        <v>5145</v>
      </c>
    </row>
    <row r="28" spans="1:5" ht="21" customHeight="1">
      <c r="A28" s="166" t="s">
        <v>158</v>
      </c>
      <c r="B28" s="167">
        <v>13281</v>
      </c>
      <c r="C28" s="167">
        <v>19503</v>
      </c>
      <c r="D28" s="169">
        <f t="shared" si="2"/>
        <v>146.8488818613056</v>
      </c>
      <c r="E28" s="170">
        <f t="shared" si="3"/>
        <v>6222</v>
      </c>
    </row>
    <row r="29" spans="1:5" ht="21" customHeight="1">
      <c r="A29" s="166" t="s">
        <v>86</v>
      </c>
      <c r="B29" s="167">
        <v>10991</v>
      </c>
      <c r="C29" s="167">
        <v>16700</v>
      </c>
      <c r="D29" s="169">
        <f t="shared" si="2"/>
        <v>151.9424984077882</v>
      </c>
      <c r="E29" s="170">
        <f t="shared" si="3"/>
        <v>5709</v>
      </c>
    </row>
    <row r="30" spans="1:7" ht="26.25" customHeight="1">
      <c r="A30" s="166" t="s">
        <v>173</v>
      </c>
      <c r="B30" s="167">
        <v>3103</v>
      </c>
      <c r="C30" s="167">
        <v>3429</v>
      </c>
      <c r="D30" s="169">
        <f t="shared" si="2"/>
        <v>110.50596197228488</v>
      </c>
      <c r="E30" s="167">
        <f t="shared" si="3"/>
        <v>326</v>
      </c>
      <c r="G30" s="189"/>
    </row>
    <row r="31" spans="1:7" ht="21" customHeight="1">
      <c r="A31" s="190" t="s">
        <v>159</v>
      </c>
      <c r="B31" s="191">
        <v>1470</v>
      </c>
      <c r="C31" s="191">
        <v>1171</v>
      </c>
      <c r="D31" s="169">
        <f t="shared" si="2"/>
        <v>79.65986394557824</v>
      </c>
      <c r="E31" s="192">
        <f t="shared" si="3"/>
        <v>-299</v>
      </c>
      <c r="G31" s="189"/>
    </row>
    <row r="32" spans="1:7" ht="37.5" hidden="1">
      <c r="A32" s="193" t="s">
        <v>160</v>
      </c>
      <c r="B32" s="191"/>
      <c r="C32" s="191"/>
      <c r="D32" s="169" t="e">
        <f t="shared" si="2"/>
        <v>#DIV/0!</v>
      </c>
      <c r="E32" s="192">
        <f t="shared" si="3"/>
        <v>0</v>
      </c>
      <c r="F32" s="194"/>
      <c r="G32" s="189"/>
    </row>
    <row r="33" spans="1:5" ht="25.5" customHeight="1">
      <c r="A33" s="195" t="s">
        <v>2</v>
      </c>
      <c r="B33" s="191">
        <v>5905</v>
      </c>
      <c r="C33" s="191">
        <v>6324</v>
      </c>
      <c r="D33" s="196">
        <f t="shared" si="2"/>
        <v>107.0956816257409</v>
      </c>
      <c r="E33" s="167">
        <f t="shared" si="3"/>
        <v>419</v>
      </c>
    </row>
    <row r="34" spans="1:5" ht="15.75">
      <c r="A34" s="264"/>
      <c r="B34" s="264"/>
      <c r="C34" s="264"/>
      <c r="D34" s="264"/>
      <c r="E34" s="264"/>
    </row>
  </sheetData>
  <sheetProtection/>
  <mergeCells count="12">
    <mergeCell ref="A23:E24"/>
    <mergeCell ref="A25:A26"/>
    <mergeCell ref="B25:B26"/>
    <mergeCell ref="C25:C26"/>
    <mergeCell ref="D25:E25"/>
    <mergeCell ref="A34:E34"/>
    <mergeCell ref="A1:E1"/>
    <mergeCell ref="A2:E2"/>
    <mergeCell ref="A3:A4"/>
    <mergeCell ref="B3:B4"/>
    <mergeCell ref="C3:C4"/>
    <mergeCell ref="D3:E3"/>
  </mergeCells>
  <printOptions horizontalCentered="1"/>
  <pageMargins left="0.2755905511811024" right="0" top="0.1968503937007874" bottom="0" header="0" footer="0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81" zoomScaleNormal="75" zoomScaleSheetLayoutView="81" zoomScalePageLayoutView="0" workbookViewId="0" topLeftCell="A1">
      <selection activeCell="O8" sqref="O8:O30"/>
    </sheetView>
  </sheetViews>
  <sheetFormatPr defaultColWidth="9.140625" defaultRowHeight="15"/>
  <cols>
    <col min="1" max="1" width="31.8515625" style="3" customWidth="1"/>
    <col min="2" max="10" width="15.7109375" style="3" customWidth="1"/>
    <col min="11" max="11" width="17.57421875" style="3" customWidth="1"/>
    <col min="12" max="19" width="15.7109375" style="3" customWidth="1"/>
    <col min="20" max="20" width="15.421875" style="3" customWidth="1"/>
    <col min="21" max="16384" width="9.140625" style="3" customWidth="1"/>
  </cols>
  <sheetData>
    <row r="1" spans="2:10" ht="24.75" customHeight="1">
      <c r="B1" s="270" t="s">
        <v>28</v>
      </c>
      <c r="C1" s="270"/>
      <c r="D1" s="270"/>
      <c r="E1" s="270"/>
      <c r="F1" s="270"/>
      <c r="G1" s="270"/>
      <c r="H1" s="270"/>
      <c r="I1" s="270"/>
      <c r="J1" s="270"/>
    </row>
    <row r="2" spans="1:15" ht="21.75" customHeight="1">
      <c r="A2" s="1"/>
      <c r="B2" s="271" t="s">
        <v>163</v>
      </c>
      <c r="C2" s="271"/>
      <c r="D2" s="271"/>
      <c r="E2" s="271"/>
      <c r="F2" s="271"/>
      <c r="G2" s="271"/>
      <c r="H2" s="271"/>
      <c r="I2" s="271"/>
      <c r="J2" s="271"/>
      <c r="K2" s="66"/>
      <c r="L2" s="2"/>
      <c r="M2" s="2"/>
      <c r="O2" s="4"/>
    </row>
    <row r="3" spans="1:15" ht="21.75" customHeight="1">
      <c r="A3" s="5"/>
      <c r="B3" s="269"/>
      <c r="C3" s="269"/>
      <c r="D3" s="269"/>
      <c r="E3" s="269"/>
      <c r="F3" s="269"/>
      <c r="G3" s="269"/>
      <c r="H3" s="67"/>
      <c r="I3" s="67"/>
      <c r="J3" s="67"/>
      <c r="K3" s="67"/>
      <c r="L3" s="6"/>
      <c r="M3" s="4" t="s">
        <v>3</v>
      </c>
      <c r="N3" s="7"/>
      <c r="O3" s="4"/>
    </row>
    <row r="4" spans="1:20" ht="38.25" customHeight="1">
      <c r="A4" s="275"/>
      <c r="B4" s="272" t="s">
        <v>90</v>
      </c>
      <c r="C4" s="272" t="s">
        <v>91</v>
      </c>
      <c r="D4" s="272" t="s">
        <v>92</v>
      </c>
      <c r="E4" s="272" t="s">
        <v>93</v>
      </c>
      <c r="F4" s="272" t="s">
        <v>94</v>
      </c>
      <c r="G4" s="272" t="s">
        <v>95</v>
      </c>
      <c r="H4" s="272" t="s">
        <v>96</v>
      </c>
      <c r="I4" s="272" t="s">
        <v>29</v>
      </c>
      <c r="J4" s="272" t="s">
        <v>30</v>
      </c>
      <c r="K4" s="272"/>
      <c r="L4" s="265" t="s">
        <v>31</v>
      </c>
      <c r="M4" s="273" t="s">
        <v>32</v>
      </c>
      <c r="N4" s="265" t="s">
        <v>97</v>
      </c>
      <c r="O4" s="265" t="s">
        <v>98</v>
      </c>
      <c r="P4" s="265" t="s">
        <v>99</v>
      </c>
      <c r="Q4" s="265" t="s">
        <v>100</v>
      </c>
      <c r="R4" s="267" t="s">
        <v>164</v>
      </c>
      <c r="S4" s="265" t="s">
        <v>101</v>
      </c>
      <c r="T4" s="265" t="s">
        <v>102</v>
      </c>
    </row>
    <row r="5" spans="1:20" ht="60.75" customHeight="1">
      <c r="A5" s="276"/>
      <c r="B5" s="272"/>
      <c r="C5" s="272"/>
      <c r="D5" s="272"/>
      <c r="E5" s="272"/>
      <c r="F5" s="272"/>
      <c r="G5" s="272"/>
      <c r="H5" s="272"/>
      <c r="I5" s="272"/>
      <c r="J5" s="132" t="s">
        <v>33</v>
      </c>
      <c r="K5" s="132" t="s">
        <v>34</v>
      </c>
      <c r="L5" s="266"/>
      <c r="M5" s="274"/>
      <c r="N5" s="266"/>
      <c r="O5" s="266"/>
      <c r="P5" s="266"/>
      <c r="Q5" s="266"/>
      <c r="R5" s="268"/>
      <c r="S5" s="266"/>
      <c r="T5" s="266"/>
    </row>
    <row r="6" spans="1:20" ht="12.75" customHeight="1">
      <c r="A6" s="8"/>
      <c r="B6" s="112">
        <v>1</v>
      </c>
      <c r="C6" s="112">
        <v>2</v>
      </c>
      <c r="D6" s="112">
        <v>3</v>
      </c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2">
        <v>9</v>
      </c>
      <c r="K6" s="112">
        <v>10</v>
      </c>
      <c r="L6" s="199">
        <v>11</v>
      </c>
      <c r="M6" s="112">
        <v>12</v>
      </c>
      <c r="N6" s="112">
        <v>13</v>
      </c>
      <c r="O6" s="112">
        <v>14</v>
      </c>
      <c r="P6" s="112">
        <v>15</v>
      </c>
      <c r="Q6" s="112">
        <v>16</v>
      </c>
      <c r="R6" s="112">
        <v>17</v>
      </c>
      <c r="S6" s="112">
        <v>18</v>
      </c>
      <c r="T6" s="121">
        <v>19</v>
      </c>
    </row>
    <row r="7" spans="1:20" s="70" customFormat="1" ht="18.75" customHeight="1">
      <c r="A7" s="54" t="s">
        <v>18</v>
      </c>
      <c r="B7" s="134">
        <f>SUM(B8:B30)</f>
        <v>70426</v>
      </c>
      <c r="C7" s="55">
        <f>SUM(C8:C30)</f>
        <v>42331</v>
      </c>
      <c r="D7" s="55">
        <f>SUM(D8:D30)</f>
        <v>24501</v>
      </c>
      <c r="E7" s="55">
        <f>SUM(E8:E30)</f>
        <v>19325</v>
      </c>
      <c r="F7" s="55">
        <f>SUM(F8:F30)</f>
        <v>6771</v>
      </c>
      <c r="G7" s="68">
        <v>35</v>
      </c>
      <c r="H7" s="55">
        <f aca="true" t="shared" si="0" ref="H7:Q7">SUM(H8:H30)</f>
        <v>2584</v>
      </c>
      <c r="I7" s="198">
        <f t="shared" si="0"/>
        <v>51829</v>
      </c>
      <c r="J7" s="198">
        <f t="shared" si="0"/>
        <v>41010</v>
      </c>
      <c r="K7" s="198">
        <f t="shared" si="0"/>
        <v>2062</v>
      </c>
      <c r="L7" s="198">
        <f t="shared" si="0"/>
        <v>3724</v>
      </c>
      <c r="M7" s="69">
        <f t="shared" si="0"/>
        <v>4760</v>
      </c>
      <c r="N7" s="55">
        <f t="shared" si="0"/>
        <v>21991</v>
      </c>
      <c r="O7" s="134">
        <f t="shared" si="0"/>
        <v>39743</v>
      </c>
      <c r="P7" s="55">
        <f t="shared" si="0"/>
        <v>19503</v>
      </c>
      <c r="Q7" s="55">
        <f t="shared" si="0"/>
        <v>16700</v>
      </c>
      <c r="R7" s="55">
        <v>3429</v>
      </c>
      <c r="S7" s="55">
        <f>SUM(S8:S30)</f>
        <v>1171</v>
      </c>
      <c r="T7" s="73">
        <v>6323.64</v>
      </c>
    </row>
    <row r="8" spans="1:20" ht="24.75" customHeight="1">
      <c r="A8" s="84" t="s">
        <v>35</v>
      </c>
      <c r="B8" s="133">
        <v>1999</v>
      </c>
      <c r="C8" s="72">
        <v>1850</v>
      </c>
      <c r="D8" s="71">
        <v>985</v>
      </c>
      <c r="E8" s="71">
        <v>704</v>
      </c>
      <c r="F8" s="71">
        <v>145</v>
      </c>
      <c r="G8" s="122">
        <v>20.6</v>
      </c>
      <c r="H8" s="74">
        <v>87</v>
      </c>
      <c r="I8" s="71">
        <v>2212</v>
      </c>
      <c r="J8" s="71">
        <v>1846</v>
      </c>
      <c r="K8" s="72">
        <v>86</v>
      </c>
      <c r="L8" s="71">
        <v>109</v>
      </c>
      <c r="M8" s="75">
        <v>179</v>
      </c>
      <c r="N8" s="86">
        <v>684</v>
      </c>
      <c r="O8" s="135">
        <v>806</v>
      </c>
      <c r="P8" s="71">
        <v>806</v>
      </c>
      <c r="Q8" s="71">
        <v>770</v>
      </c>
      <c r="R8" s="71">
        <v>3134.3915343915346</v>
      </c>
      <c r="S8" s="71">
        <v>13</v>
      </c>
      <c r="T8" s="71">
        <v>5269.23</v>
      </c>
    </row>
    <row r="9" spans="1:20" ht="24.75" customHeight="1">
      <c r="A9" s="84" t="s">
        <v>36</v>
      </c>
      <c r="B9" s="133">
        <v>1265</v>
      </c>
      <c r="C9" s="72">
        <v>1068</v>
      </c>
      <c r="D9" s="71">
        <v>528</v>
      </c>
      <c r="E9" s="71">
        <v>575</v>
      </c>
      <c r="F9" s="71">
        <v>184</v>
      </c>
      <c r="G9" s="122">
        <v>32</v>
      </c>
      <c r="H9" s="74">
        <v>109</v>
      </c>
      <c r="I9" s="71">
        <v>1345</v>
      </c>
      <c r="J9" s="71">
        <v>1054</v>
      </c>
      <c r="K9" s="72">
        <v>19</v>
      </c>
      <c r="L9" s="71">
        <v>109</v>
      </c>
      <c r="M9" s="75">
        <v>138</v>
      </c>
      <c r="N9" s="86">
        <v>553</v>
      </c>
      <c r="O9" s="135">
        <v>444</v>
      </c>
      <c r="P9" s="71">
        <v>437</v>
      </c>
      <c r="Q9" s="71">
        <v>402</v>
      </c>
      <c r="R9" s="71">
        <v>3596.153846153846</v>
      </c>
      <c r="S9" s="71">
        <v>7</v>
      </c>
      <c r="T9" s="71">
        <v>4841.71</v>
      </c>
    </row>
    <row r="10" spans="1:20" ht="24.75" customHeight="1">
      <c r="A10" s="84" t="s">
        <v>37</v>
      </c>
      <c r="B10" s="133">
        <v>1717</v>
      </c>
      <c r="C10" s="72">
        <v>1446</v>
      </c>
      <c r="D10" s="71">
        <v>712</v>
      </c>
      <c r="E10" s="71">
        <v>798</v>
      </c>
      <c r="F10" s="71">
        <v>246</v>
      </c>
      <c r="G10" s="122">
        <v>30.8</v>
      </c>
      <c r="H10" s="74">
        <v>169</v>
      </c>
      <c r="I10" s="71">
        <v>1666</v>
      </c>
      <c r="J10" s="71">
        <v>1418</v>
      </c>
      <c r="K10" s="72">
        <v>0</v>
      </c>
      <c r="L10" s="71">
        <v>202</v>
      </c>
      <c r="M10" s="75">
        <v>147</v>
      </c>
      <c r="N10" s="86">
        <v>863</v>
      </c>
      <c r="O10" s="135">
        <v>609</v>
      </c>
      <c r="P10" s="71">
        <v>572</v>
      </c>
      <c r="Q10" s="71">
        <v>534</v>
      </c>
      <c r="R10" s="71">
        <v>3538.407079646018</v>
      </c>
      <c r="S10" s="71">
        <v>12</v>
      </c>
      <c r="T10" s="71">
        <v>5591.67</v>
      </c>
    </row>
    <row r="11" spans="1:20" ht="24.75" customHeight="1">
      <c r="A11" s="84" t="s">
        <v>38</v>
      </c>
      <c r="B11" s="133">
        <v>2331</v>
      </c>
      <c r="C11" s="72">
        <v>1791</v>
      </c>
      <c r="D11" s="71">
        <v>1004</v>
      </c>
      <c r="E11" s="71">
        <v>838</v>
      </c>
      <c r="F11" s="71">
        <v>311</v>
      </c>
      <c r="G11" s="122">
        <v>37.1</v>
      </c>
      <c r="H11" s="74">
        <v>75</v>
      </c>
      <c r="I11" s="71">
        <v>2054</v>
      </c>
      <c r="J11" s="71">
        <v>1640</v>
      </c>
      <c r="K11" s="72">
        <v>0</v>
      </c>
      <c r="L11" s="71">
        <v>151</v>
      </c>
      <c r="M11" s="75">
        <v>185</v>
      </c>
      <c r="N11" s="86">
        <v>808</v>
      </c>
      <c r="O11" s="135">
        <v>914</v>
      </c>
      <c r="P11" s="71">
        <v>770</v>
      </c>
      <c r="Q11" s="71">
        <v>658</v>
      </c>
      <c r="R11" s="71">
        <v>3000.789889415482</v>
      </c>
      <c r="S11" s="71">
        <v>14</v>
      </c>
      <c r="T11" s="71">
        <v>5207.14</v>
      </c>
    </row>
    <row r="12" spans="1:20" s="7" customFormat="1" ht="24.75" customHeight="1">
      <c r="A12" s="84" t="s">
        <v>39</v>
      </c>
      <c r="B12" s="133">
        <v>4271</v>
      </c>
      <c r="C12" s="72">
        <v>1720</v>
      </c>
      <c r="D12" s="71">
        <v>892</v>
      </c>
      <c r="E12" s="71">
        <v>829</v>
      </c>
      <c r="F12" s="71">
        <v>215</v>
      </c>
      <c r="G12" s="122">
        <v>25.9</v>
      </c>
      <c r="H12" s="74">
        <v>181</v>
      </c>
      <c r="I12" s="71">
        <v>2354</v>
      </c>
      <c r="J12" s="71">
        <v>1620</v>
      </c>
      <c r="K12" s="72">
        <v>189</v>
      </c>
      <c r="L12" s="71">
        <v>64</v>
      </c>
      <c r="M12" s="75">
        <v>247</v>
      </c>
      <c r="N12" s="86">
        <v>1043</v>
      </c>
      <c r="O12" s="135">
        <v>2679</v>
      </c>
      <c r="P12" s="71">
        <v>680</v>
      </c>
      <c r="Q12" s="71">
        <v>639</v>
      </c>
      <c r="R12" s="71">
        <v>3923.572474377745</v>
      </c>
      <c r="S12" s="71">
        <v>49</v>
      </c>
      <c r="T12" s="71">
        <v>6403.02</v>
      </c>
    </row>
    <row r="13" spans="1:20" s="7" customFormat="1" ht="24.75" customHeight="1">
      <c r="A13" s="84" t="s">
        <v>40</v>
      </c>
      <c r="B13" s="133">
        <v>2163</v>
      </c>
      <c r="C13" s="72">
        <v>897</v>
      </c>
      <c r="D13" s="71">
        <v>540</v>
      </c>
      <c r="E13" s="71">
        <v>530</v>
      </c>
      <c r="F13" s="71">
        <v>169</v>
      </c>
      <c r="G13" s="122">
        <v>31.9</v>
      </c>
      <c r="H13" s="74">
        <v>68</v>
      </c>
      <c r="I13" s="71">
        <v>1182</v>
      </c>
      <c r="J13" s="71">
        <v>880</v>
      </c>
      <c r="K13" s="72">
        <v>119</v>
      </c>
      <c r="L13" s="71">
        <v>119</v>
      </c>
      <c r="M13" s="75">
        <v>115</v>
      </c>
      <c r="N13" s="86">
        <v>528</v>
      </c>
      <c r="O13" s="135">
        <v>1210</v>
      </c>
      <c r="P13" s="71">
        <v>362</v>
      </c>
      <c r="Q13" s="71">
        <v>350</v>
      </c>
      <c r="R13" s="71">
        <v>3550.7163323782233</v>
      </c>
      <c r="S13" s="71">
        <v>12</v>
      </c>
      <c r="T13" s="71">
        <v>5065.33</v>
      </c>
    </row>
    <row r="14" spans="1:20" s="7" customFormat="1" ht="24.75" customHeight="1">
      <c r="A14" s="84" t="s">
        <v>41</v>
      </c>
      <c r="B14" s="133">
        <v>1746</v>
      </c>
      <c r="C14" s="72">
        <v>1352</v>
      </c>
      <c r="D14" s="71">
        <v>865</v>
      </c>
      <c r="E14" s="71">
        <v>824</v>
      </c>
      <c r="F14" s="71">
        <v>356</v>
      </c>
      <c r="G14" s="122">
        <v>43.2</v>
      </c>
      <c r="H14" s="74">
        <v>54</v>
      </c>
      <c r="I14" s="71">
        <v>1866</v>
      </c>
      <c r="J14" s="71">
        <v>1331</v>
      </c>
      <c r="K14" s="72">
        <v>212</v>
      </c>
      <c r="L14" s="71">
        <v>28</v>
      </c>
      <c r="M14" s="75">
        <v>163</v>
      </c>
      <c r="N14" s="86">
        <v>979</v>
      </c>
      <c r="O14" s="135">
        <v>739</v>
      </c>
      <c r="P14" s="71">
        <v>647</v>
      </c>
      <c r="Q14" s="71">
        <v>560</v>
      </c>
      <c r="R14" s="71">
        <v>3424.0776699029125</v>
      </c>
      <c r="S14" s="71">
        <v>20</v>
      </c>
      <c r="T14" s="71">
        <v>5675</v>
      </c>
    </row>
    <row r="15" spans="1:20" s="7" customFormat="1" ht="24.75" customHeight="1">
      <c r="A15" s="84" t="s">
        <v>42</v>
      </c>
      <c r="B15" s="133">
        <v>944</v>
      </c>
      <c r="C15" s="72">
        <v>797</v>
      </c>
      <c r="D15" s="71">
        <v>411</v>
      </c>
      <c r="E15" s="71">
        <v>479</v>
      </c>
      <c r="F15" s="71">
        <v>103</v>
      </c>
      <c r="G15" s="122">
        <v>21.5</v>
      </c>
      <c r="H15" s="74">
        <v>89</v>
      </c>
      <c r="I15" s="71">
        <v>851</v>
      </c>
      <c r="J15" s="71">
        <v>748</v>
      </c>
      <c r="K15" s="72">
        <v>0</v>
      </c>
      <c r="L15" s="71">
        <v>48</v>
      </c>
      <c r="M15" s="75">
        <v>124</v>
      </c>
      <c r="N15" s="86">
        <v>493</v>
      </c>
      <c r="O15" s="135">
        <v>311</v>
      </c>
      <c r="P15" s="71">
        <v>276</v>
      </c>
      <c r="Q15" s="71">
        <v>214</v>
      </c>
      <c r="R15" s="71">
        <v>3429.383886255924</v>
      </c>
      <c r="S15" s="71">
        <v>24</v>
      </c>
      <c r="T15" s="71">
        <v>5141.08</v>
      </c>
    </row>
    <row r="16" spans="1:20" s="7" customFormat="1" ht="24.75" customHeight="1">
      <c r="A16" s="84" t="s">
        <v>43</v>
      </c>
      <c r="B16" s="133">
        <v>1549</v>
      </c>
      <c r="C16" s="72">
        <v>1265</v>
      </c>
      <c r="D16" s="71">
        <v>615</v>
      </c>
      <c r="E16" s="71">
        <v>580</v>
      </c>
      <c r="F16" s="71">
        <v>149</v>
      </c>
      <c r="G16" s="122">
        <v>25.7</v>
      </c>
      <c r="H16" s="74">
        <v>119</v>
      </c>
      <c r="I16" s="71">
        <v>1176</v>
      </c>
      <c r="J16" s="71">
        <v>1100</v>
      </c>
      <c r="K16" s="72">
        <v>0</v>
      </c>
      <c r="L16" s="71">
        <v>55</v>
      </c>
      <c r="M16" s="75">
        <v>84</v>
      </c>
      <c r="N16" s="86">
        <v>483</v>
      </c>
      <c r="O16" s="135">
        <v>647</v>
      </c>
      <c r="P16" s="71">
        <v>546</v>
      </c>
      <c r="Q16" s="71">
        <v>490</v>
      </c>
      <c r="R16" s="71">
        <v>3575.8064516129034</v>
      </c>
      <c r="S16" s="71">
        <v>4</v>
      </c>
      <c r="T16" s="71">
        <v>5675</v>
      </c>
    </row>
    <row r="17" spans="1:20" s="7" customFormat="1" ht="24.75" customHeight="1">
      <c r="A17" s="84" t="s">
        <v>44</v>
      </c>
      <c r="B17" s="133">
        <v>1373</v>
      </c>
      <c r="C17" s="72">
        <v>1193</v>
      </c>
      <c r="D17" s="71">
        <v>572</v>
      </c>
      <c r="E17" s="71">
        <v>599</v>
      </c>
      <c r="F17" s="71">
        <v>166</v>
      </c>
      <c r="G17" s="122">
        <v>27.7</v>
      </c>
      <c r="H17" s="74">
        <v>121</v>
      </c>
      <c r="I17" s="71">
        <v>1417</v>
      </c>
      <c r="J17" s="71">
        <v>1163</v>
      </c>
      <c r="K17" s="72">
        <v>73</v>
      </c>
      <c r="L17" s="71">
        <v>185</v>
      </c>
      <c r="M17" s="75">
        <v>144</v>
      </c>
      <c r="N17" s="86">
        <v>613</v>
      </c>
      <c r="O17" s="135">
        <v>482</v>
      </c>
      <c r="P17" s="71">
        <v>470</v>
      </c>
      <c r="Q17" s="71">
        <v>404</v>
      </c>
      <c r="R17" s="71">
        <v>3191.025641025641</v>
      </c>
      <c r="S17" s="71">
        <v>17</v>
      </c>
      <c r="T17" s="71">
        <v>5855.65</v>
      </c>
    </row>
    <row r="18" spans="1:20" s="76" customFormat="1" ht="24.75" customHeight="1">
      <c r="A18" s="84" t="s">
        <v>45</v>
      </c>
      <c r="B18" s="133">
        <v>2585</v>
      </c>
      <c r="C18" s="72">
        <v>2164</v>
      </c>
      <c r="D18" s="71">
        <v>1136</v>
      </c>
      <c r="E18" s="71">
        <v>1188</v>
      </c>
      <c r="F18" s="71">
        <v>362</v>
      </c>
      <c r="G18" s="122">
        <v>30.5</v>
      </c>
      <c r="H18" s="74">
        <v>46</v>
      </c>
      <c r="I18" s="71">
        <v>2591</v>
      </c>
      <c r="J18" s="71">
        <v>2124</v>
      </c>
      <c r="K18" s="72">
        <v>164</v>
      </c>
      <c r="L18" s="71">
        <v>384</v>
      </c>
      <c r="M18" s="75">
        <v>259</v>
      </c>
      <c r="N18" s="86">
        <v>1133</v>
      </c>
      <c r="O18" s="135">
        <v>738</v>
      </c>
      <c r="P18" s="71">
        <v>713</v>
      </c>
      <c r="Q18" s="71">
        <v>624</v>
      </c>
      <c r="R18" s="71">
        <v>2653.150242326333</v>
      </c>
      <c r="S18" s="71">
        <v>12</v>
      </c>
      <c r="T18" s="71">
        <v>5654.17</v>
      </c>
    </row>
    <row r="19" spans="1:20" s="7" customFormat="1" ht="24.75" customHeight="1">
      <c r="A19" s="84" t="s">
        <v>46</v>
      </c>
      <c r="B19" s="133">
        <v>1626</v>
      </c>
      <c r="C19" s="72">
        <v>1289</v>
      </c>
      <c r="D19" s="71">
        <v>632</v>
      </c>
      <c r="E19" s="71">
        <v>815</v>
      </c>
      <c r="F19" s="71">
        <v>262</v>
      </c>
      <c r="G19" s="122">
        <v>32.1</v>
      </c>
      <c r="H19" s="74">
        <v>101</v>
      </c>
      <c r="I19" s="71">
        <v>1816</v>
      </c>
      <c r="J19" s="71">
        <v>1241</v>
      </c>
      <c r="K19" s="72">
        <v>126</v>
      </c>
      <c r="L19" s="71">
        <v>336</v>
      </c>
      <c r="M19" s="75">
        <v>167</v>
      </c>
      <c r="N19" s="86">
        <v>891</v>
      </c>
      <c r="O19" s="135">
        <v>478</v>
      </c>
      <c r="P19" s="71">
        <v>418</v>
      </c>
      <c r="Q19" s="71">
        <v>389</v>
      </c>
      <c r="R19" s="71">
        <v>3388.832487309645</v>
      </c>
      <c r="S19" s="71">
        <v>69</v>
      </c>
      <c r="T19" s="71">
        <v>5465.4</v>
      </c>
    </row>
    <row r="20" spans="1:20" s="7" customFormat="1" ht="24.75" customHeight="1">
      <c r="A20" s="84" t="s">
        <v>47</v>
      </c>
      <c r="B20" s="133">
        <v>3346</v>
      </c>
      <c r="C20" s="72">
        <v>1634</v>
      </c>
      <c r="D20" s="71">
        <v>759</v>
      </c>
      <c r="E20" s="71">
        <v>832</v>
      </c>
      <c r="F20" s="71">
        <v>248</v>
      </c>
      <c r="G20" s="122">
        <v>29.8</v>
      </c>
      <c r="H20" s="74">
        <v>164</v>
      </c>
      <c r="I20" s="71">
        <v>1955</v>
      </c>
      <c r="J20" s="71">
        <v>1554</v>
      </c>
      <c r="K20" s="72">
        <v>160</v>
      </c>
      <c r="L20" s="71">
        <v>119</v>
      </c>
      <c r="M20" s="75">
        <v>164</v>
      </c>
      <c r="N20" s="86">
        <v>831</v>
      </c>
      <c r="O20" s="135">
        <v>2416</v>
      </c>
      <c r="P20" s="71">
        <v>739</v>
      </c>
      <c r="Q20" s="71">
        <v>574</v>
      </c>
      <c r="R20" s="71">
        <v>3178.216123499142</v>
      </c>
      <c r="S20" s="71">
        <v>7</v>
      </c>
      <c r="T20" s="71">
        <v>6142.86</v>
      </c>
    </row>
    <row r="21" spans="1:20" s="7" customFormat="1" ht="24.75" customHeight="1">
      <c r="A21" s="84" t="s">
        <v>48</v>
      </c>
      <c r="B21" s="133">
        <v>2976</v>
      </c>
      <c r="C21" s="72">
        <v>1642</v>
      </c>
      <c r="D21" s="71">
        <v>833</v>
      </c>
      <c r="E21" s="71">
        <v>663</v>
      </c>
      <c r="F21" s="71">
        <v>264</v>
      </c>
      <c r="G21" s="122">
        <v>39.8</v>
      </c>
      <c r="H21" s="74">
        <v>128</v>
      </c>
      <c r="I21" s="71">
        <v>2106</v>
      </c>
      <c r="J21" s="71">
        <v>1582</v>
      </c>
      <c r="K21" s="72">
        <v>235</v>
      </c>
      <c r="L21" s="71">
        <v>70</v>
      </c>
      <c r="M21" s="75">
        <v>126</v>
      </c>
      <c r="N21" s="86">
        <v>659</v>
      </c>
      <c r="O21" s="135">
        <v>1873</v>
      </c>
      <c r="P21" s="71">
        <v>744</v>
      </c>
      <c r="Q21" s="71">
        <v>567</v>
      </c>
      <c r="R21" s="71">
        <v>3314.4927536231885</v>
      </c>
      <c r="S21" s="71">
        <v>23</v>
      </c>
      <c r="T21" s="71">
        <v>5017.52</v>
      </c>
    </row>
    <row r="22" spans="1:20" s="7" customFormat="1" ht="24.75" customHeight="1">
      <c r="A22" s="84" t="s">
        <v>49</v>
      </c>
      <c r="B22" s="133">
        <v>2745</v>
      </c>
      <c r="C22" s="72">
        <v>1952</v>
      </c>
      <c r="D22" s="71">
        <v>1221</v>
      </c>
      <c r="E22" s="71">
        <v>871</v>
      </c>
      <c r="F22" s="71">
        <v>226</v>
      </c>
      <c r="G22" s="122">
        <v>25.9</v>
      </c>
      <c r="H22" s="74">
        <v>104</v>
      </c>
      <c r="I22" s="71">
        <v>2444</v>
      </c>
      <c r="J22" s="71">
        <v>1898</v>
      </c>
      <c r="K22" s="72">
        <v>0</v>
      </c>
      <c r="L22" s="71">
        <v>178</v>
      </c>
      <c r="M22" s="75">
        <v>268</v>
      </c>
      <c r="N22" s="86">
        <v>888</v>
      </c>
      <c r="O22" s="135">
        <v>1155</v>
      </c>
      <c r="P22" s="71">
        <v>912</v>
      </c>
      <c r="Q22" s="71">
        <v>813</v>
      </c>
      <c r="R22" s="71">
        <v>3795.5583756345177</v>
      </c>
      <c r="S22" s="71">
        <v>64</v>
      </c>
      <c r="T22" s="71">
        <v>6378.66</v>
      </c>
    </row>
    <row r="23" spans="1:20" s="7" customFormat="1" ht="24.75" customHeight="1">
      <c r="A23" s="84" t="s">
        <v>50</v>
      </c>
      <c r="B23" s="133">
        <v>1999</v>
      </c>
      <c r="C23" s="72">
        <v>1551</v>
      </c>
      <c r="D23" s="71">
        <v>848</v>
      </c>
      <c r="E23" s="71">
        <v>695</v>
      </c>
      <c r="F23" s="71">
        <v>211</v>
      </c>
      <c r="G23" s="122">
        <v>30.4</v>
      </c>
      <c r="H23" s="74">
        <v>86</v>
      </c>
      <c r="I23" s="71">
        <v>1801</v>
      </c>
      <c r="J23" s="71">
        <v>1526</v>
      </c>
      <c r="K23" s="72">
        <v>65</v>
      </c>
      <c r="L23" s="71">
        <v>541</v>
      </c>
      <c r="M23" s="75">
        <v>161</v>
      </c>
      <c r="N23" s="86">
        <v>752</v>
      </c>
      <c r="O23" s="135">
        <v>851</v>
      </c>
      <c r="P23" s="71">
        <v>642</v>
      </c>
      <c r="Q23" s="71">
        <v>575</v>
      </c>
      <c r="R23" s="71">
        <v>2881.7836812144214</v>
      </c>
      <c r="S23" s="71">
        <v>60</v>
      </c>
      <c r="T23" s="71">
        <v>7371.83</v>
      </c>
    </row>
    <row r="24" spans="1:20" s="7" customFormat="1" ht="24.75" customHeight="1">
      <c r="A24" s="84" t="s">
        <v>51</v>
      </c>
      <c r="B24" s="133">
        <v>2141</v>
      </c>
      <c r="C24" s="72">
        <v>1555</v>
      </c>
      <c r="D24" s="71">
        <v>697</v>
      </c>
      <c r="E24" s="71">
        <v>853</v>
      </c>
      <c r="F24" s="71">
        <v>172</v>
      </c>
      <c r="G24" s="122">
        <v>20.2</v>
      </c>
      <c r="H24" s="74">
        <v>115</v>
      </c>
      <c r="I24" s="71">
        <v>1903</v>
      </c>
      <c r="J24" s="71">
        <v>1526</v>
      </c>
      <c r="K24" s="72">
        <v>80</v>
      </c>
      <c r="L24" s="71">
        <v>313</v>
      </c>
      <c r="M24" s="75">
        <v>97</v>
      </c>
      <c r="N24" s="86">
        <v>826</v>
      </c>
      <c r="O24" s="135">
        <v>640</v>
      </c>
      <c r="P24" s="71">
        <v>575</v>
      </c>
      <c r="Q24" s="71">
        <v>506</v>
      </c>
      <c r="R24" s="71">
        <v>3354.3710021321963</v>
      </c>
      <c r="S24" s="71">
        <v>12</v>
      </c>
      <c r="T24" s="71">
        <v>5834.92</v>
      </c>
    </row>
    <row r="25" spans="1:20" s="7" customFormat="1" ht="24.75" customHeight="1">
      <c r="A25" s="84" t="s">
        <v>52</v>
      </c>
      <c r="B25" s="133">
        <v>2745</v>
      </c>
      <c r="C25" s="72">
        <v>1835</v>
      </c>
      <c r="D25" s="71">
        <v>970</v>
      </c>
      <c r="E25" s="71">
        <v>878</v>
      </c>
      <c r="F25" s="71">
        <v>475</v>
      </c>
      <c r="G25" s="122">
        <v>54.1</v>
      </c>
      <c r="H25" s="74">
        <v>65</v>
      </c>
      <c r="I25" s="71">
        <v>2144</v>
      </c>
      <c r="J25" s="71">
        <v>1802</v>
      </c>
      <c r="K25" s="72">
        <v>19</v>
      </c>
      <c r="L25" s="71">
        <v>243</v>
      </c>
      <c r="M25" s="75">
        <v>155</v>
      </c>
      <c r="N25" s="86">
        <v>863</v>
      </c>
      <c r="O25" s="135">
        <v>1271</v>
      </c>
      <c r="P25" s="71">
        <v>839</v>
      </c>
      <c r="Q25" s="71">
        <v>721</v>
      </c>
      <c r="R25" s="71">
        <v>3110.429447852761</v>
      </c>
      <c r="S25" s="71">
        <v>15</v>
      </c>
      <c r="T25" s="71">
        <v>5233.33</v>
      </c>
    </row>
    <row r="26" spans="1:20" s="7" customFormat="1" ht="24.75" customHeight="1">
      <c r="A26" s="84" t="s">
        <v>53</v>
      </c>
      <c r="B26" s="133">
        <v>1806</v>
      </c>
      <c r="C26" s="72">
        <v>1243</v>
      </c>
      <c r="D26" s="71">
        <v>742</v>
      </c>
      <c r="E26" s="71">
        <v>464</v>
      </c>
      <c r="F26" s="71">
        <v>162</v>
      </c>
      <c r="G26" s="122">
        <v>34.9</v>
      </c>
      <c r="H26" s="74">
        <v>22</v>
      </c>
      <c r="I26" s="71">
        <v>1426</v>
      </c>
      <c r="J26" s="71">
        <v>1175</v>
      </c>
      <c r="K26" s="72">
        <v>91</v>
      </c>
      <c r="L26" s="71">
        <v>0</v>
      </c>
      <c r="M26" s="75">
        <v>124</v>
      </c>
      <c r="N26" s="86">
        <v>531</v>
      </c>
      <c r="O26" s="135">
        <v>855</v>
      </c>
      <c r="P26" s="71">
        <v>635</v>
      </c>
      <c r="Q26" s="71">
        <v>458</v>
      </c>
      <c r="R26" s="71">
        <v>2766.5853658536585</v>
      </c>
      <c r="S26" s="71">
        <v>26</v>
      </c>
      <c r="T26" s="71">
        <v>5604.42</v>
      </c>
    </row>
    <row r="27" spans="1:20" s="7" customFormat="1" ht="24.75" customHeight="1">
      <c r="A27" s="84" t="s">
        <v>54</v>
      </c>
      <c r="B27" s="133">
        <v>3710</v>
      </c>
      <c r="C27" s="72">
        <v>1577</v>
      </c>
      <c r="D27" s="71">
        <v>972</v>
      </c>
      <c r="E27" s="71">
        <v>692</v>
      </c>
      <c r="F27" s="71">
        <v>289</v>
      </c>
      <c r="G27" s="122">
        <v>41.8</v>
      </c>
      <c r="H27" s="74">
        <v>59</v>
      </c>
      <c r="I27" s="71">
        <v>2291</v>
      </c>
      <c r="J27" s="71">
        <v>1545</v>
      </c>
      <c r="K27" s="72">
        <v>79</v>
      </c>
      <c r="L27" s="71">
        <v>161</v>
      </c>
      <c r="M27" s="75">
        <v>219</v>
      </c>
      <c r="N27" s="86">
        <v>880</v>
      </c>
      <c r="O27" s="86">
        <v>2851</v>
      </c>
      <c r="P27" s="71">
        <v>780</v>
      </c>
      <c r="Q27" s="71">
        <v>675</v>
      </c>
      <c r="R27" s="71">
        <v>3983.1360946745563</v>
      </c>
      <c r="S27" s="71">
        <v>82</v>
      </c>
      <c r="T27" s="71">
        <v>6281.73</v>
      </c>
    </row>
    <row r="28" spans="1:20" s="7" customFormat="1" ht="24.75" customHeight="1">
      <c r="A28" s="84" t="s">
        <v>55</v>
      </c>
      <c r="B28" s="133">
        <v>3752</v>
      </c>
      <c r="C28" s="72">
        <v>2456</v>
      </c>
      <c r="D28" s="71">
        <v>1738</v>
      </c>
      <c r="E28" s="71">
        <v>1206</v>
      </c>
      <c r="F28" s="71">
        <v>551</v>
      </c>
      <c r="G28" s="122">
        <v>45.7</v>
      </c>
      <c r="H28" s="74">
        <v>114</v>
      </c>
      <c r="I28" s="71">
        <v>3173</v>
      </c>
      <c r="J28" s="71">
        <v>2369</v>
      </c>
      <c r="K28" s="72">
        <v>67</v>
      </c>
      <c r="L28" s="71">
        <v>127</v>
      </c>
      <c r="M28" s="75">
        <v>290</v>
      </c>
      <c r="N28" s="86">
        <v>1343</v>
      </c>
      <c r="O28" s="86">
        <v>2068</v>
      </c>
      <c r="P28" s="71">
        <v>1245</v>
      </c>
      <c r="Q28" s="71">
        <v>1075</v>
      </c>
      <c r="R28" s="71">
        <v>3165.0925925925926</v>
      </c>
      <c r="S28" s="71">
        <v>105</v>
      </c>
      <c r="T28" s="71">
        <v>6217.06</v>
      </c>
    </row>
    <row r="29" spans="1:20" s="79" customFormat="1" ht="24.75" customHeight="1">
      <c r="A29" s="84" t="s">
        <v>56</v>
      </c>
      <c r="B29" s="133">
        <v>4542</v>
      </c>
      <c r="C29" s="72">
        <v>3332</v>
      </c>
      <c r="D29" s="71">
        <v>2068</v>
      </c>
      <c r="E29" s="71">
        <v>1514</v>
      </c>
      <c r="F29" s="71">
        <v>893</v>
      </c>
      <c r="G29" s="122">
        <v>59</v>
      </c>
      <c r="H29" s="74">
        <v>209</v>
      </c>
      <c r="I29" s="77">
        <v>3384</v>
      </c>
      <c r="J29" s="77">
        <v>3251</v>
      </c>
      <c r="K29" s="78">
        <v>68</v>
      </c>
      <c r="L29" s="71">
        <v>26</v>
      </c>
      <c r="M29" s="75">
        <v>277</v>
      </c>
      <c r="N29" s="86">
        <v>1901</v>
      </c>
      <c r="O29" s="86">
        <v>2231</v>
      </c>
      <c r="P29" s="71">
        <v>1833</v>
      </c>
      <c r="Q29" s="71">
        <v>1535</v>
      </c>
      <c r="R29" s="71">
        <v>2972.84826974268</v>
      </c>
      <c r="S29" s="71">
        <v>136</v>
      </c>
      <c r="T29" s="71">
        <v>6160.94</v>
      </c>
    </row>
    <row r="30" spans="1:20" s="7" customFormat="1" ht="24.75" customHeight="1">
      <c r="A30" s="84" t="s">
        <v>57</v>
      </c>
      <c r="B30" s="133">
        <v>17095</v>
      </c>
      <c r="C30" s="72">
        <v>6722</v>
      </c>
      <c r="D30" s="71">
        <v>4761</v>
      </c>
      <c r="E30" s="71">
        <v>1898</v>
      </c>
      <c r="F30" s="71">
        <v>612</v>
      </c>
      <c r="G30" s="122">
        <v>32.2</v>
      </c>
      <c r="H30" s="74">
        <v>299</v>
      </c>
      <c r="I30" s="71">
        <v>8672</v>
      </c>
      <c r="J30" s="71">
        <v>6617</v>
      </c>
      <c r="K30" s="72">
        <v>210</v>
      </c>
      <c r="L30" s="71">
        <v>156</v>
      </c>
      <c r="M30" s="75">
        <v>927</v>
      </c>
      <c r="N30" s="86">
        <v>3446</v>
      </c>
      <c r="O30" s="86">
        <v>13475</v>
      </c>
      <c r="P30" s="71">
        <v>3862</v>
      </c>
      <c r="Q30" s="71">
        <v>3167</v>
      </c>
      <c r="R30" s="71">
        <v>3960.412637008382</v>
      </c>
      <c r="S30" s="71">
        <v>388</v>
      </c>
      <c r="T30" s="71">
        <v>6894.32</v>
      </c>
    </row>
    <row r="31" spans="3:16" s="9" customFormat="1" ht="12.75">
      <c r="C31" s="80"/>
      <c r="D31" s="80"/>
      <c r="E31" s="80"/>
      <c r="F31" s="80"/>
      <c r="M31" s="81"/>
      <c r="P31" s="82"/>
    </row>
    <row r="32" spans="3:16" s="9" customFormat="1" ht="12.75">
      <c r="C32" s="80"/>
      <c r="D32" s="80"/>
      <c r="E32" s="80"/>
      <c r="F32" s="80"/>
      <c r="H32" s="7"/>
      <c r="I32" s="7"/>
      <c r="J32" s="7"/>
      <c r="M32" s="81"/>
      <c r="P32" s="82"/>
    </row>
    <row r="33" spans="3:16" s="9" customFormat="1" ht="12.75">
      <c r="C33" s="80"/>
      <c r="D33" s="80"/>
      <c r="E33" s="80"/>
      <c r="F33" s="80"/>
      <c r="M33" s="81"/>
      <c r="P33" s="82"/>
    </row>
    <row r="34" spans="3:16" s="9" customFormat="1" ht="12.75">
      <c r="C34" s="80"/>
      <c r="D34" s="80"/>
      <c r="E34" s="80"/>
      <c r="F34" s="80"/>
      <c r="P34" s="82"/>
    </row>
    <row r="35" spans="3:16" s="9" customFormat="1" ht="12.75">
      <c r="C35" s="80"/>
      <c r="D35" s="80"/>
      <c r="E35" s="80"/>
      <c r="F35" s="80"/>
      <c r="P35" s="82"/>
    </row>
    <row r="36" spans="3:6" s="9" customFormat="1" ht="12.75">
      <c r="C36" s="80"/>
      <c r="D36" s="80"/>
      <c r="E36" s="80"/>
      <c r="F36" s="80"/>
    </row>
    <row r="37" spans="3:6" s="9" customFormat="1" ht="12.75">
      <c r="C37" s="80"/>
      <c r="D37" s="80"/>
      <c r="E37" s="80"/>
      <c r="F37" s="80"/>
    </row>
    <row r="38" spans="3:6" s="9" customFormat="1" ht="12.75">
      <c r="C38" s="80"/>
      <c r="D38" s="80"/>
      <c r="E38" s="80"/>
      <c r="F38" s="80"/>
    </row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</sheetData>
  <sheetProtection/>
  <mergeCells count="22">
    <mergeCell ref="L4:L5"/>
    <mergeCell ref="M4:M5"/>
    <mergeCell ref="N4:N5"/>
    <mergeCell ref="A4:A5"/>
    <mergeCell ref="F4:F5"/>
    <mergeCell ref="G4:G5"/>
    <mergeCell ref="H4:H5"/>
    <mergeCell ref="I4:I5"/>
    <mergeCell ref="B3:G3"/>
    <mergeCell ref="B1:J1"/>
    <mergeCell ref="B2:J2"/>
    <mergeCell ref="B4:B5"/>
    <mergeCell ref="C4:C5"/>
    <mergeCell ref="D4:D5"/>
    <mergeCell ref="E4:E5"/>
    <mergeCell ref="J4:K4"/>
    <mergeCell ref="O4:O5"/>
    <mergeCell ref="P4:P5"/>
    <mergeCell ref="Q4:Q5"/>
    <mergeCell ref="R4:R5"/>
    <mergeCell ref="S4:S5"/>
    <mergeCell ref="T4:T5"/>
  </mergeCells>
  <printOptions horizontalCentered="1"/>
  <pageMargins left="0" right="0" top="0" bottom="0" header="0.15748031496062992" footer="0"/>
  <pageSetup fitToHeight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GudimenkoNM</cp:lastModifiedBy>
  <cp:lastPrinted>2020-09-09T06:39:25Z</cp:lastPrinted>
  <dcterms:created xsi:type="dcterms:W3CDTF">2017-11-17T08:56:41Z</dcterms:created>
  <dcterms:modified xsi:type="dcterms:W3CDTF">2020-09-09T07:11:24Z</dcterms:modified>
  <cp:category/>
  <cp:version/>
  <cp:contentType/>
  <cp:contentStatus/>
</cp:coreProperties>
</file>