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tabRatio="573" activeTab="5"/>
  </bookViews>
  <sheets>
    <sheet name="2 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0">'[2]Sheet1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0">'[2]Sheet1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0">'[5]Sheet3'!$A$3</definedName>
    <definedName name="hjj" localSheetId="2">'[4]Sheet3'!$A$3</definedName>
    <definedName name="hjj" localSheetId="3">'[4]Sheet3'!$A$3</definedName>
    <definedName name="hjj" localSheetId="4">'[6]Sheet3'!$A$3</definedName>
    <definedName name="hjj">'[7]Sheet3'!$A$3</definedName>
    <definedName name="hl_0" localSheetId="1">#REF!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'!$B$1:$F$30</definedName>
    <definedName name="_xlnm.Print_Area" localSheetId="0">'2 '!$A$1:$C$29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'7'!$A$1:$BI$32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'[8]Sheet3'!$A$2</definedName>
    <definedName name="ц" localSheetId="0">'[9]Sheet3'!$A$2</definedName>
    <definedName name="ц" localSheetId="2">'[8]Sheet3'!$A$2</definedName>
    <definedName name="ц" localSheetId="3">'[8]Sheet3'!$A$2</definedName>
    <definedName name="ц" localSheetId="4">'[10]Sheet3'!$A$2</definedName>
    <definedName name="ц">'[11]Sheet3'!$A$2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<sst xmlns="http://schemas.openxmlformats.org/spreadsheetml/2006/main" count="237" uniqueCount="141">
  <si>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</si>
  <si>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</si>
  <si>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</si>
  <si>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</si>
  <si>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</si>
  <si>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</si>
  <si>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</si>
  <si>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+ (-)                       тис. осіб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</si>
  <si>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</si>
  <si>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</si>
  <si>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</si>
  <si>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</si>
  <si>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</si>
  <si>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</si>
  <si>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</si>
  <si>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</si>
  <si>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</si>
  <si>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</si>
  <si>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</si>
  <si>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</si>
  <si>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</si>
  <si>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</si>
  <si>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</si>
  <si>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</si>
  <si>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</si>
  <si>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</si>
  <si>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</si>
  <si>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</si>
  <si>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</si>
  <si>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</si>
  <si>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</si>
  <si>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</si>
  <si>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</si>
  <si>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</si>
  <si>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</si>
  <si>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</si>
  <si>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</si>
  <si>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</si>
  <si>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</si>
  <si>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</si>
  <si>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</si>
  <si>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</si>
  <si>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</si>
  <si>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</si>
  <si>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</si>
  <si>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</si>
  <si>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</si>
  <si>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</si>
  <si>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</si>
  <si>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</si>
  <si>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</si>
  <si>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</si>
  <si>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</si>
  <si>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</si>
  <si>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</si>
  <si>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</si>
  <si>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</si>
  <si>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</si>
  <si>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</si>
  <si>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</si>
  <si>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</si>
  <si>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Діяльність Черкаської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</si>
  <si>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</si>
  <si>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</si>
  <si>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</si>
  <si>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</si>
  <si>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</si>
  <si>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</si>
  <si>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</si>
  <si>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</si>
  <si>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</si>
  <si>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 з них в ЦПТО, осіб</t>
  </si>
  <si>
    <t xml:space="preserve">  2017 р.</t>
  </si>
  <si>
    <t xml:space="preserve"> 2018 р.</t>
  </si>
  <si>
    <t>Отримували допомогу по безробіттю,   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</si>
  <si>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</si>
  <si>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</si>
  <si>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область</t>
  </si>
  <si>
    <t>У середньому за період</t>
  </si>
  <si>
    <t>Економічно активне населення, тис. осіб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</si>
  <si>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</si>
  <si>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</si>
  <si>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</si>
  <si>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</si>
  <si>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</si>
  <si>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Економічно неактивне населення, тис. осіб</t>
  </si>
  <si>
    <t>Рівень економічної активності, у відсотках до населення відповідної вікової групи: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</si>
  <si>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</si>
  <si>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</si>
  <si>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</si>
  <si>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</si>
  <si>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</si>
  <si>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</si>
  <si>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</si>
  <si>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</si>
  <si>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</si>
  <si>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</si>
  <si>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</si>
  <si>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</si>
  <si>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інших   джерел</t>
  </si>
  <si>
    <t>у І кварталі 2017 -2018 рр.</t>
  </si>
  <si>
    <t>І квартал 2018 року</t>
  </si>
  <si>
    <t>І квартал 2017 року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</si>
  <si>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</si>
  <si>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</si>
  <si>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</si>
  <si>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</si>
  <si>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</si>
  <si>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</si>
  <si>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</si>
  <si>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</si>
  <si>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</si>
  <si>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</si>
  <si>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</si>
  <si>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</si>
  <si>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</si>
  <si>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</si>
  <si>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</si>
  <si>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</si>
  <si>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</si>
  <si>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</si>
  <si>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</si>
  <si>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</si>
  <si>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</si>
  <si>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</si>
  <si>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</si>
  <si>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січень - липень 2017-2018 рр.</t>
  </si>
  <si>
    <t>січень-липень  2017 р.</t>
  </si>
  <si>
    <t>січень-липень 2018 р.</t>
  </si>
  <si>
    <t>Інформація щодо запланованого масового вивільнення працівників                                                                                             за січень - липень 2017-2018 рр.</t>
  </si>
  <si>
    <t>січень-липень  2018 р.</t>
  </si>
  <si>
    <t>Інформація щодо запланованого масового вивільнення працівників                                                                                             за січень-липень 2017-2018 рр.</t>
  </si>
  <si>
    <t>за січень-липень 2017-2018 рр.</t>
  </si>
  <si>
    <t xml:space="preserve"> + 5,8 в.п.</t>
  </si>
  <si>
    <t>Середній розмір допомоги по безробіттю,                                      у липні, грн.</t>
  </si>
  <si>
    <t xml:space="preserve">  + 412 грн.</t>
  </si>
  <si>
    <t>Станом на 1 серпня 2018 року</t>
  </si>
  <si>
    <t>+ 792 грн.</t>
  </si>
  <si>
    <t>-1 особа</t>
  </si>
  <si>
    <t xml:space="preserve"> у січні - липні 2017 - 2018 рр.</t>
  </si>
  <si>
    <t>Середній розмір допомоги по безробіттю у липні,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</si>
</sst>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52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53" fillId="0" borderId="6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6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1" fillId="24" borderId="8" applyNumberForma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41" fillId="24" borderId="8" applyNumberFormat="0" applyAlignment="0" applyProtection="0"/>
    <xf numFmtId="0" fontId="42" fillId="24" borderId="1" applyNumberFormat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3" fillId="0" borderId="6" applyNumberFormat="0" applyFill="0" applyAlignment="0" applyProtection="0"/>
    <xf numFmtId="0" fontId="46" fillId="0" borderId="13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9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9" fontId="0" fillId="0" borderId="0" applyFont="0" applyFill="0" applyBorder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53" fillId="0" borderId="14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364">
      <alignment/>
      <protection/>
    </xf>
    <xf numFmtId="0" fontId="1" fillId="14" borderId="0" xfId="364" applyFill="1">
      <alignment/>
      <protection/>
    </xf>
    <xf numFmtId="0" fontId="6" fillId="0" borderId="0" xfId="364" applyFont="1" applyAlignment="1">
      <alignment vertical="center"/>
      <protection/>
    </xf>
    <xf numFmtId="0" fontId="1" fillId="0" borderId="0" xfId="364" applyFont="1" applyAlignment="1">
      <alignment horizontal="left" vertical="center"/>
      <protection/>
    </xf>
    <xf numFmtId="0" fontId="1" fillId="0" borderId="0" xfId="364" applyAlignment="1">
      <alignment horizontal="center" vertical="center"/>
      <protection/>
    </xf>
    <xf numFmtId="0" fontId="1" fillId="0" borderId="0" xfId="364" applyFill="1">
      <alignment/>
      <protection/>
    </xf>
    <xf numFmtId="3" fontId="1" fillId="0" borderId="0" xfId="364" applyNumberFormat="1">
      <alignment/>
      <protection/>
    </xf>
    <xf numFmtId="0" fontId="1" fillId="47" borderId="0" xfId="364" applyFill="1">
      <alignment/>
      <protection/>
    </xf>
    <xf numFmtId="0" fontId="7" fillId="0" borderId="0" xfId="364" applyFont="1">
      <alignment/>
      <protection/>
    </xf>
    <xf numFmtId="0" fontId="1" fillId="0" borderId="0" xfId="364" applyBorder="1">
      <alignment/>
      <protection/>
    </xf>
    <xf numFmtId="1" fontId="6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Alignment="1" applyProtection="1">
      <alignment horizontal="center"/>
      <protection locked="0"/>
    </xf>
    <xf numFmtId="1" fontId="1" fillId="0" borderId="0" xfId="367" applyNumberFormat="1" applyFont="1" applyFill="1" applyProtection="1">
      <alignment/>
      <protection locked="0"/>
    </xf>
    <xf numFmtId="1" fontId="1" fillId="0" borderId="0" xfId="367" applyNumberFormat="1" applyFont="1" applyFill="1" applyAlignment="1" applyProtection="1">
      <alignment/>
      <protection locked="0"/>
    </xf>
    <xf numFmtId="1" fontId="5" fillId="0" borderId="0" xfId="367" applyNumberFormat="1" applyFont="1" applyFill="1" applyAlignment="1" applyProtection="1">
      <alignment horizontal="right"/>
      <protection locked="0"/>
    </xf>
    <xf numFmtId="1" fontId="3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Border="1" applyProtection="1">
      <alignment/>
      <protection locked="0"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4" fillId="0" borderId="0" xfId="367" applyNumberFormat="1" applyFont="1" applyFill="1" applyProtection="1">
      <alignment/>
      <protection locked="0"/>
    </xf>
    <xf numFmtId="1" fontId="1" fillId="0" borderId="15" xfId="367" applyNumberFormat="1" applyFont="1" applyFill="1" applyBorder="1" applyAlignment="1" applyProtection="1">
      <alignment horizontal="center"/>
      <protection/>
    </xf>
    <xf numFmtId="1" fontId="17" fillId="0" borderId="0" xfId="367" applyNumberFormat="1" applyFont="1" applyFill="1" applyBorder="1" applyProtection="1">
      <alignment/>
      <protection locked="0"/>
    </xf>
    <xf numFmtId="0" fontId="4" fillId="0" borderId="15" xfId="365" applyFont="1" applyFill="1" applyBorder="1" applyAlignment="1">
      <alignment horizontal="center" vertical="center"/>
      <protection/>
    </xf>
    <xf numFmtId="0" fontId="20" fillId="0" borderId="0" xfId="372" applyFont="1" applyFill="1">
      <alignment/>
      <protection/>
    </xf>
    <xf numFmtId="0" fontId="22" fillId="0" borderId="0" xfId="372" applyFont="1" applyFill="1" applyBorder="1" applyAlignment="1">
      <alignment horizontal="center"/>
      <protection/>
    </xf>
    <xf numFmtId="0" fontId="22" fillId="0" borderId="0" xfId="372" applyFont="1" applyFill="1">
      <alignment/>
      <protection/>
    </xf>
    <xf numFmtId="0" fontId="24" fillId="0" borderId="0" xfId="372" applyFont="1" applyFill="1" applyAlignment="1">
      <alignment vertical="center"/>
      <protection/>
    </xf>
    <xf numFmtId="1" fontId="25" fillId="0" borderId="0" xfId="372" applyNumberFormat="1" applyFont="1" applyFill="1">
      <alignment/>
      <protection/>
    </xf>
    <xf numFmtId="0" fontId="25" fillId="0" borderId="0" xfId="372" applyFont="1" applyFill="1">
      <alignment/>
      <protection/>
    </xf>
    <xf numFmtId="0" fontId="24" fillId="0" borderId="0" xfId="372" applyFont="1" applyFill="1" applyAlignment="1">
      <alignment vertical="center" wrapText="1"/>
      <protection/>
    </xf>
    <xf numFmtId="0" fontId="25" fillId="0" borderId="0" xfId="372" applyFont="1" applyFill="1" applyAlignment="1">
      <alignment vertical="center"/>
      <protection/>
    </xf>
    <xf numFmtId="0" fontId="25" fillId="0" borderId="0" xfId="372" applyFont="1" applyFill="1" applyAlignment="1">
      <alignment horizontal="center"/>
      <protection/>
    </xf>
    <xf numFmtId="0" fontId="25" fillId="0" borderId="0" xfId="372" applyFont="1" applyFill="1" applyAlignment="1">
      <alignment wrapText="1"/>
      <protection/>
    </xf>
    <xf numFmtId="3" fontId="23" fillId="0" borderId="15" xfId="372" applyNumberFormat="1" applyFont="1" applyFill="1" applyBorder="1" applyAlignment="1">
      <alignment horizontal="center" vertical="center"/>
      <protection/>
    </xf>
    <xf numFmtId="0" fontId="22" fillId="0" borderId="0" xfId="372" applyFont="1" applyFill="1" applyAlignment="1">
      <alignment vertical="center"/>
      <protection/>
    </xf>
    <xf numFmtId="3" fontId="29" fillId="0" borderId="0" xfId="372" applyNumberFormat="1" applyFont="1" applyFill="1" applyAlignment="1">
      <alignment horizontal="center" vertical="center"/>
      <protection/>
    </xf>
    <xf numFmtId="3" fontId="28" fillId="0" borderId="15" xfId="372" applyNumberFormat="1" applyFont="1" applyFill="1" applyBorder="1" applyAlignment="1">
      <alignment horizontal="center" vertical="center" wrapText="1"/>
      <protection/>
    </xf>
    <xf numFmtId="3" fontId="28" fillId="0" borderId="15" xfId="372" applyNumberFormat="1" applyFont="1" applyFill="1" applyBorder="1" applyAlignment="1">
      <alignment horizontal="center" vertical="center"/>
      <protection/>
    </xf>
    <xf numFmtId="3" fontId="25" fillId="0" borderId="0" xfId="372" applyNumberFormat="1" applyFont="1" applyFill="1">
      <alignment/>
      <protection/>
    </xf>
    <xf numFmtId="173" fontId="25" fillId="0" borderId="0" xfId="372" applyNumberFormat="1" applyFont="1" applyFill="1">
      <alignment/>
      <protection/>
    </xf>
    <xf numFmtId="0" fontId="4" fillId="0" borderId="15" xfId="365" applyFont="1" applyFill="1" applyBorder="1" applyAlignment="1">
      <alignment horizontal="center" vertical="center" wrapText="1"/>
      <protection/>
    </xf>
    <xf numFmtId="173" fontId="4" fillId="0" borderId="15" xfId="365" applyNumberFormat="1" applyFont="1" applyFill="1" applyBorder="1" applyAlignment="1">
      <alignment horizontal="center" vertical="center"/>
      <protection/>
    </xf>
    <xf numFmtId="172" fontId="4" fillId="0" borderId="15" xfId="365" applyNumberFormat="1" applyFont="1" applyFill="1" applyBorder="1" applyAlignment="1">
      <alignment horizontal="center" vertical="center"/>
      <protection/>
    </xf>
    <xf numFmtId="3" fontId="2" fillId="0" borderId="15" xfId="365" applyNumberFormat="1" applyFont="1" applyFill="1" applyBorder="1" applyAlignment="1">
      <alignment horizontal="center" vertical="center" wrapText="1"/>
      <protection/>
    </xf>
    <xf numFmtId="49" fontId="4" fillId="0" borderId="15" xfId="365" applyNumberFormat="1" applyFont="1" applyFill="1" applyBorder="1" applyAlignment="1">
      <alignment horizontal="center" vertical="center"/>
      <protection/>
    </xf>
    <xf numFmtId="1" fontId="2" fillId="0" borderId="15" xfId="365" applyNumberFormat="1" applyFont="1" applyFill="1" applyBorder="1" applyAlignment="1">
      <alignment horizontal="center" vertical="center" wrapText="1"/>
      <protection/>
    </xf>
    <xf numFmtId="173" fontId="4" fillId="0" borderId="16" xfId="365" applyNumberFormat="1" applyFont="1" applyFill="1" applyBorder="1" applyAlignment="1">
      <alignment horizontal="center" vertical="center"/>
      <protection/>
    </xf>
    <xf numFmtId="173" fontId="11" fillId="0" borderId="16" xfId="365" applyNumberFormat="1" applyFont="1" applyFill="1" applyBorder="1" applyAlignment="1">
      <alignment horizontal="center" vertical="center"/>
      <protection/>
    </xf>
    <xf numFmtId="173" fontId="4" fillId="0" borderId="17" xfId="365" applyNumberFormat="1" applyFont="1" applyFill="1" applyBorder="1" applyAlignment="1">
      <alignment horizontal="center" vertical="center"/>
      <protection/>
    </xf>
    <xf numFmtId="3" fontId="2" fillId="0" borderId="15" xfId="366" applyNumberFormat="1" applyFont="1" applyFill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left" vertical="center" wrapText="1"/>
      <protection/>
    </xf>
    <xf numFmtId="0" fontId="2" fillId="0" borderId="16" xfId="365" applyFont="1" applyFill="1" applyBorder="1" applyAlignment="1">
      <alignment horizontal="left" vertical="center" wrapText="1"/>
      <protection/>
    </xf>
    <xf numFmtId="0" fontId="8" fillId="0" borderId="15" xfId="365" applyFont="1" applyFill="1" applyBorder="1" applyAlignment="1">
      <alignment horizontal="left" vertical="center" wrapText="1"/>
      <protection/>
    </xf>
    <xf numFmtId="0" fontId="8" fillId="0" borderId="16" xfId="365" applyFont="1" applyFill="1" applyBorder="1" applyAlignment="1">
      <alignment horizontal="left" vertical="center" wrapText="1"/>
      <protection/>
    </xf>
    <xf numFmtId="0" fontId="56" fillId="0" borderId="15" xfId="342" applyFont="1" applyFill="1" applyBorder="1" applyAlignment="1">
      <alignment horizontal="left" vertical="center" wrapText="1"/>
      <protection/>
    </xf>
    <xf numFmtId="0" fontId="34" fillId="0" borderId="0" xfId="371" applyFont="1" applyFill="1" applyBorder="1" applyAlignment="1">
      <alignment horizontal="left"/>
      <protection/>
    </xf>
    <xf numFmtId="0" fontId="28" fillId="0" borderId="0" xfId="363" applyFont="1" applyFill="1" applyAlignment="1">
      <alignment/>
      <protection/>
    </xf>
    <xf numFmtId="0" fontId="25" fillId="0" borderId="0" xfId="363" applyFont="1" applyFill="1" applyAlignment="1">
      <alignment/>
      <protection/>
    </xf>
    <xf numFmtId="0" fontId="9" fillId="0" borderId="0" xfId="363" applyFill="1">
      <alignment/>
      <protection/>
    </xf>
    <xf numFmtId="0" fontId="2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vertical="center"/>
      <protection/>
    </xf>
    <xf numFmtId="0" fontId="12" fillId="0" borderId="0" xfId="363" applyFont="1" applyFill="1" applyAlignment="1">
      <alignment vertical="center" wrapText="1"/>
      <protection/>
    </xf>
    <xf numFmtId="0" fontId="25" fillId="0" borderId="0" xfId="363" applyFont="1" applyFill="1" applyAlignment="1">
      <alignment horizontal="center"/>
      <protection/>
    </xf>
    <xf numFmtId="0" fontId="1" fillId="0" borderId="0" xfId="370" applyFont="1" applyAlignment="1">
      <alignment vertical="top"/>
      <protection/>
    </xf>
    <xf numFmtId="0" fontId="1" fillId="0" borderId="0" xfId="370" applyFont="1" applyFill="1" applyAlignment="1">
      <alignment vertical="top"/>
      <protection/>
    </xf>
    <xf numFmtId="0" fontId="31" fillId="0" borderId="0" xfId="370" applyFont="1" applyFill="1" applyAlignment="1">
      <alignment horizontal="center" vertical="top" wrapText="1"/>
      <protection/>
    </xf>
    <xf numFmtId="0" fontId="36" fillId="0" borderId="0" xfId="370" applyFont="1" applyFill="1" applyAlignment="1">
      <alignment horizontal="right" vertical="center"/>
      <protection/>
    </xf>
    <xf numFmtId="0" fontId="32" fillId="0" borderId="0" xfId="370" applyFont="1" applyFill="1" applyAlignment="1">
      <alignment horizontal="center" vertical="top" wrapText="1"/>
      <protection/>
    </xf>
    <xf numFmtId="0" fontId="32" fillId="0" borderId="15" xfId="370" applyFont="1" applyBorder="1" applyAlignment="1">
      <alignment horizontal="center" vertical="center" wrapText="1"/>
      <protection/>
    </xf>
    <xf numFmtId="0" fontId="3" fillId="0" borderId="15" xfId="370" applyFont="1" applyFill="1" applyBorder="1" applyAlignment="1">
      <alignment horizontal="center" vertical="center" wrapText="1"/>
      <protection/>
    </xf>
    <xf numFmtId="0" fontId="11" fillId="0" borderId="0" xfId="370" applyFont="1" applyAlignment="1">
      <alignment horizontal="center" vertical="center"/>
      <protection/>
    </xf>
    <xf numFmtId="0" fontId="11" fillId="0" borderId="15" xfId="370" applyFont="1" applyFill="1" applyBorder="1" applyAlignment="1">
      <alignment horizontal="center" vertical="center" wrapText="1"/>
      <protection/>
    </xf>
    <xf numFmtId="0" fontId="11" fillId="0" borderId="15" xfId="370" applyFont="1" applyBorder="1" applyAlignment="1">
      <alignment horizontal="center" vertical="center" wrapText="1"/>
      <protection/>
    </xf>
    <xf numFmtId="0" fontId="11" fillId="0" borderId="15" xfId="370" applyNumberFormat="1" applyFont="1" applyBorder="1" applyAlignment="1">
      <alignment horizontal="center" vertical="center" wrapText="1"/>
      <protection/>
    </xf>
    <xf numFmtId="0" fontId="1" fillId="0" borderId="0" xfId="370" applyFont="1" applyAlignment="1">
      <alignment vertical="center"/>
      <protection/>
    </xf>
    <xf numFmtId="0" fontId="3" fillId="0" borderId="15" xfId="370" applyFont="1" applyBorder="1" applyAlignment="1">
      <alignment horizontal="center" vertical="center"/>
      <protection/>
    </xf>
    <xf numFmtId="3" fontId="3" fillId="0" borderId="15" xfId="363" applyNumberFormat="1" applyFont="1" applyBorder="1" applyAlignment="1">
      <alignment horizontal="center" vertical="center"/>
      <protection/>
    </xf>
    <xf numFmtId="172" fontId="3" fillId="0" borderId="15" xfId="363" applyNumberFormat="1" applyFont="1" applyBorder="1" applyAlignment="1">
      <alignment horizontal="center" vertical="center"/>
      <protection/>
    </xf>
    <xf numFmtId="3" fontId="1" fillId="0" borderId="0" xfId="370" applyNumberFormat="1" applyFont="1" applyAlignment="1">
      <alignment vertical="center"/>
      <protection/>
    </xf>
    <xf numFmtId="0" fontId="18" fillId="0" borderId="0" xfId="370" applyFont="1" applyAlignment="1">
      <alignment horizontal="center" vertical="center"/>
      <protection/>
    </xf>
    <xf numFmtId="3" fontId="18" fillId="0" borderId="15" xfId="363" applyNumberFormat="1" applyFont="1" applyBorder="1" applyAlignment="1">
      <alignment horizontal="center" vertical="center"/>
      <protection/>
    </xf>
    <xf numFmtId="172" fontId="18" fillId="0" borderId="15" xfId="363" applyNumberFormat="1" applyFont="1" applyBorder="1" applyAlignment="1">
      <alignment horizontal="center" vertical="center"/>
      <protection/>
    </xf>
    <xf numFmtId="173" fontId="18" fillId="0" borderId="0" xfId="370" applyNumberFormat="1" applyFont="1" applyAlignment="1">
      <alignment horizontal="center" vertical="center"/>
      <protection/>
    </xf>
    <xf numFmtId="172" fontId="1" fillId="0" borderId="0" xfId="370" applyNumberFormat="1" applyFont="1" applyAlignment="1">
      <alignment vertical="center"/>
      <protection/>
    </xf>
    <xf numFmtId="173" fontId="18" fillId="48" borderId="0" xfId="370" applyNumberFormat="1" applyFont="1" applyFill="1" applyAlignment="1">
      <alignment horizontal="center" vertical="center"/>
      <protection/>
    </xf>
    <xf numFmtId="3" fontId="18" fillId="0" borderId="15" xfId="363" applyNumberFormat="1" applyFont="1" applyFill="1" applyBorder="1" applyAlignment="1">
      <alignment horizontal="center" vertical="center"/>
      <protection/>
    </xf>
    <xf numFmtId="172" fontId="18" fillId="0" borderId="15" xfId="363" applyNumberFormat="1" applyFont="1" applyFill="1" applyBorder="1" applyAlignment="1">
      <alignment horizontal="center" vertical="center"/>
      <protection/>
    </xf>
    <xf numFmtId="0" fontId="1" fillId="0" borderId="0" xfId="370" applyFont="1">
      <alignment/>
      <protection/>
    </xf>
    <xf numFmtId="0" fontId="27" fillId="0" borderId="0" xfId="372" applyFont="1" applyFill="1" applyAlignment="1">
      <alignment horizontal="center"/>
      <protection/>
    </xf>
    <xf numFmtId="0" fontId="23" fillId="0" borderId="15" xfId="372" applyFont="1" applyFill="1" applyBorder="1" applyAlignment="1">
      <alignment horizontal="center" vertical="center" wrapText="1"/>
      <protection/>
    </xf>
    <xf numFmtId="0" fontId="20" fillId="0" borderId="0" xfId="372" applyFont="1" applyFill="1" applyAlignment="1">
      <alignment vertical="center" wrapText="1"/>
      <protection/>
    </xf>
    <xf numFmtId="0" fontId="24" fillId="0" borderId="0" xfId="372" applyFont="1" applyFill="1" applyAlignment="1">
      <alignment horizontal="center" vertical="top" wrapText="1"/>
      <protection/>
    </xf>
    <xf numFmtId="0" fontId="19" fillId="0" borderId="15" xfId="372" applyFont="1" applyFill="1" applyBorder="1" applyAlignment="1">
      <alignment horizontal="center" vertical="center" wrapText="1"/>
      <protection/>
    </xf>
    <xf numFmtId="0" fontId="19" fillId="0" borderId="18" xfId="372" applyFont="1" applyFill="1" applyBorder="1" applyAlignment="1">
      <alignment horizontal="center" vertical="center" wrapText="1"/>
      <protection/>
    </xf>
    <xf numFmtId="0" fontId="23" fillId="0" borderId="19" xfId="372" applyFont="1" applyFill="1" applyBorder="1" applyAlignment="1">
      <alignment horizontal="center" vertical="center" wrapText="1"/>
      <protection/>
    </xf>
    <xf numFmtId="172" fontId="23" fillId="0" borderId="18" xfId="372" applyNumberFormat="1" applyFont="1" applyFill="1" applyBorder="1" applyAlignment="1">
      <alignment horizontal="center" vertical="center"/>
      <protection/>
    </xf>
    <xf numFmtId="0" fontId="18" fillId="0" borderId="19" xfId="368" applyFont="1" applyBorder="1" applyAlignment="1">
      <alignment vertical="center" wrapText="1"/>
      <protection/>
    </xf>
    <xf numFmtId="172" fontId="28" fillId="0" borderId="18" xfId="372" applyNumberFormat="1" applyFont="1" applyFill="1" applyBorder="1" applyAlignment="1">
      <alignment horizontal="center" vertical="center"/>
      <protection/>
    </xf>
    <xf numFmtId="0" fontId="18" fillId="0" borderId="20" xfId="368" applyFont="1" applyBorder="1" applyAlignment="1">
      <alignment vertical="center" wrapText="1"/>
      <protection/>
    </xf>
    <xf numFmtId="3" fontId="28" fillId="0" borderId="21" xfId="372" applyNumberFormat="1" applyFont="1" applyFill="1" applyBorder="1" applyAlignment="1">
      <alignment horizontal="center" vertical="center" wrapText="1"/>
      <protection/>
    </xf>
    <xf numFmtId="3" fontId="28" fillId="0" borderId="21" xfId="372" applyNumberFormat="1" applyFont="1" applyFill="1" applyBorder="1" applyAlignment="1">
      <alignment horizontal="center" vertical="center"/>
      <protection/>
    </xf>
    <xf numFmtId="172" fontId="28" fillId="0" borderId="22" xfId="372" applyNumberFormat="1" applyFont="1" applyFill="1" applyBorder="1" applyAlignment="1">
      <alignment horizontal="center" vertical="center"/>
      <protection/>
    </xf>
    <xf numFmtId="14" fontId="23" fillId="0" borderId="18" xfId="341" applyNumberFormat="1" applyFont="1" applyBorder="1" applyAlignment="1">
      <alignment horizontal="center" vertical="center" wrapText="1"/>
      <protection/>
    </xf>
    <xf numFmtId="0" fontId="23" fillId="0" borderId="19" xfId="372" applyFont="1" applyFill="1" applyBorder="1" applyAlignment="1">
      <alignment horizontal="center" vertical="center" wrapText="1"/>
      <protection/>
    </xf>
    <xf numFmtId="3" fontId="57" fillId="14" borderId="23" xfId="372" applyNumberFormat="1" applyFont="1" applyFill="1" applyBorder="1" applyAlignment="1">
      <alignment horizontal="center" vertical="center"/>
      <protection/>
    </xf>
    <xf numFmtId="172" fontId="23" fillId="0" borderId="18" xfId="372" applyNumberFormat="1" applyFont="1" applyFill="1" applyBorder="1" applyAlignment="1">
      <alignment horizontal="center" vertical="center" wrapText="1"/>
      <protection/>
    </xf>
    <xf numFmtId="0" fontId="28" fillId="0" borderId="19" xfId="372" applyFont="1" applyFill="1" applyBorder="1" applyAlignment="1">
      <alignment horizontal="left" vertical="center" wrapText="1"/>
      <protection/>
    </xf>
    <xf numFmtId="3" fontId="38" fillId="0" borderId="15" xfId="341" applyNumberFormat="1" applyFont="1" applyBorder="1" applyAlignment="1">
      <alignment horizontal="center" vertical="center" wrapText="1"/>
      <protection/>
    </xf>
    <xf numFmtId="3" fontId="58" fillId="14" borderId="23" xfId="372" applyNumberFormat="1" applyFont="1" applyFill="1" applyBorder="1" applyAlignment="1">
      <alignment horizontal="center" vertical="center"/>
      <protection/>
    </xf>
    <xf numFmtId="172" fontId="28" fillId="0" borderId="18" xfId="372" applyNumberFormat="1" applyFont="1" applyFill="1" applyBorder="1" applyAlignment="1">
      <alignment horizontal="center" vertical="center" wrapText="1"/>
      <protection/>
    </xf>
    <xf numFmtId="0" fontId="28" fillId="0" borderId="20" xfId="372" applyFont="1" applyFill="1" applyBorder="1" applyAlignment="1">
      <alignment horizontal="left" vertical="center" wrapText="1"/>
      <protection/>
    </xf>
    <xf numFmtId="3" fontId="38" fillId="0" borderId="21" xfId="341" applyNumberFormat="1" applyFont="1" applyBorder="1" applyAlignment="1">
      <alignment horizontal="center" vertical="center" wrapText="1"/>
      <protection/>
    </xf>
    <xf numFmtId="3" fontId="58" fillId="14" borderId="24" xfId="372" applyNumberFormat="1" applyFont="1" applyFill="1" applyBorder="1" applyAlignment="1">
      <alignment horizontal="center" vertical="center"/>
      <protection/>
    </xf>
    <xf numFmtId="172" fontId="28" fillId="0" borderId="22" xfId="372" applyNumberFormat="1" applyFont="1" applyFill="1" applyBorder="1" applyAlignment="1">
      <alignment horizontal="center" vertical="center" wrapText="1"/>
      <protection/>
    </xf>
    <xf numFmtId="1" fontId="2" fillId="0" borderId="15" xfId="367" applyNumberFormat="1" applyFont="1" applyFill="1" applyBorder="1" applyAlignment="1" applyProtection="1">
      <alignment horizont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365" applyNumberFormat="1" applyFont="1" applyFill="1" applyBorder="1" applyAlignment="1">
      <alignment horizontal="center" vertical="center"/>
      <protection/>
    </xf>
    <xf numFmtId="3" fontId="2" fillId="0" borderId="16" xfId="365" applyNumberFormat="1" applyFont="1" applyFill="1" applyBorder="1" applyAlignment="1">
      <alignment horizontal="center" vertical="center" wrapText="1"/>
      <protection/>
    </xf>
    <xf numFmtId="3" fontId="4" fillId="0" borderId="16" xfId="365" applyNumberFormat="1" applyFont="1" applyFill="1" applyBorder="1" applyAlignment="1">
      <alignment horizontal="center" vertical="center"/>
      <protection/>
    </xf>
    <xf numFmtId="1" fontId="2" fillId="0" borderId="15" xfId="366" applyNumberFormat="1" applyFont="1" applyFill="1" applyBorder="1" applyAlignment="1">
      <alignment horizontal="center" vertical="center" wrapText="1"/>
      <protection/>
    </xf>
    <xf numFmtId="1" fontId="2" fillId="0" borderId="16" xfId="365" applyNumberFormat="1" applyFont="1" applyFill="1" applyBorder="1" applyAlignment="1">
      <alignment horizontal="center" vertical="center" wrapText="1"/>
      <protection/>
    </xf>
    <xf numFmtId="1" fontId="2" fillId="0" borderId="16" xfId="366" applyNumberFormat="1" applyFont="1" applyFill="1" applyBorder="1" applyAlignment="1">
      <alignment horizontal="center" vertical="center" wrapText="1"/>
      <protection/>
    </xf>
    <xf numFmtId="1" fontId="56" fillId="0" borderId="15" xfId="365" applyNumberFormat="1" applyFont="1" applyFill="1" applyBorder="1" applyAlignment="1">
      <alignment horizontal="center" vertical="center" wrapText="1"/>
      <protection/>
    </xf>
    <xf numFmtId="1" fontId="4" fillId="0" borderId="15" xfId="365" applyNumberFormat="1" applyFont="1" applyFill="1" applyBorder="1" applyAlignment="1">
      <alignment horizontal="center" vertical="center"/>
      <protection/>
    </xf>
    <xf numFmtId="1" fontId="11" fillId="0" borderId="16" xfId="365" applyNumberFormat="1" applyFont="1" applyFill="1" applyBorder="1" applyAlignment="1">
      <alignment horizontal="center" vertical="center"/>
      <protection/>
    </xf>
    <xf numFmtId="1" fontId="4" fillId="0" borderId="16" xfId="365" applyNumberFormat="1" applyFont="1" applyFill="1" applyBorder="1" applyAlignment="1">
      <alignment horizontal="center" vertical="center"/>
      <protection/>
    </xf>
    <xf numFmtId="173" fontId="8" fillId="0" borderId="16" xfId="365" applyNumberFormat="1" applyFont="1" applyFill="1" applyBorder="1" applyAlignment="1">
      <alignment horizontal="center" vertical="center" wrapText="1"/>
      <protection/>
    </xf>
    <xf numFmtId="0" fontId="65" fillId="0" borderId="25" xfId="0" applyFont="1" applyBorder="1" applyAlignment="1">
      <alignment horizontal="center" vertical="top"/>
    </xf>
    <xf numFmtId="0" fontId="11" fillId="0" borderId="15" xfId="0" applyFont="1" applyBorder="1" applyAlignment="1">
      <alignment horizontal="justify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2" fillId="14" borderId="15" xfId="0" applyFont="1" applyFill="1" applyBorder="1" applyAlignment="1">
      <alignment horizontal="justify" wrapText="1"/>
    </xf>
    <xf numFmtId="0" fontId="1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justify"/>
    </xf>
    <xf numFmtId="0" fontId="2" fillId="14" borderId="26" xfId="0" applyFont="1" applyFill="1" applyBorder="1" applyAlignment="1">
      <alignment horizontal="justify" wrapText="1"/>
    </xf>
    <xf numFmtId="0" fontId="11" fillId="0" borderId="27" xfId="0" applyFont="1" applyBorder="1" applyAlignment="1">
      <alignment horizontal="center"/>
    </xf>
    <xf numFmtId="3" fontId="25" fillId="0" borderId="0" xfId="372" applyNumberFormat="1" applyFont="1" applyFill="1" applyAlignment="1">
      <alignment wrapText="1"/>
      <protection/>
    </xf>
    <xf numFmtId="0" fontId="18" fillId="0" borderId="15" xfId="0" applyFont="1" applyBorder="1" applyAlignment="1">
      <alignment horizontal="center" vertical="center"/>
    </xf>
    <xf numFmtId="1" fontId="66" fillId="0" borderId="0" xfId="367" applyNumberFormat="1" applyFont="1" applyFill="1" applyAlignment="1" applyProtection="1">
      <alignment/>
      <protection locked="0"/>
    </xf>
    <xf numFmtId="1" fontId="66" fillId="0" borderId="28" xfId="367" applyNumberFormat="1" applyFont="1" applyFill="1" applyBorder="1" applyAlignment="1" applyProtection="1">
      <alignment/>
      <protection locked="0"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72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67" applyNumberFormat="1" applyFont="1" applyFill="1" applyAlignment="1" applyProtection="1">
      <alignment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0" applyNumberFormat="1" applyFont="1" applyFill="1" applyBorder="1" applyAlignment="1">
      <alignment horizontal="center" vertical="center"/>
    </xf>
    <xf numFmtId="172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7" fillId="0" borderId="15" xfId="367" applyNumberFormat="1" applyFont="1" applyFill="1" applyBorder="1" applyAlignment="1" applyProtection="1">
      <alignment horizontal="center" vertical="center"/>
      <protection locked="0"/>
    </xf>
    <xf numFmtId="17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 wrapText="1"/>
      <protection locked="0"/>
    </xf>
    <xf numFmtId="17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67" fillId="0" borderId="15" xfId="369" applyNumberFormat="1" applyFont="1" applyFill="1" applyBorder="1" applyAlignment="1">
      <alignment horizontal="center" vertical="center" wrapText="1"/>
      <protection/>
    </xf>
    <xf numFmtId="1" fontId="67" fillId="0" borderId="15" xfId="0" applyNumberFormat="1" applyFont="1" applyFill="1" applyBorder="1" applyAlignment="1">
      <alignment horizontal="center" vertical="center"/>
    </xf>
    <xf numFmtId="1" fontId="1" fillId="0" borderId="0" xfId="367" applyNumberFormat="1" applyFont="1" applyFill="1" applyBorder="1" applyAlignment="1" applyProtection="1">
      <alignment vertical="center"/>
      <protection locked="0"/>
    </xf>
    <xf numFmtId="3" fontId="14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367" applyNumberFormat="1" applyFont="1" applyFill="1" applyBorder="1" applyAlignment="1" applyProtection="1">
      <alignment horizontal="center" vertical="center"/>
      <protection locked="0"/>
    </xf>
    <xf numFmtId="172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0" applyNumberFormat="1" applyFont="1" applyFill="1" applyBorder="1" applyAlignment="1">
      <alignment horizontal="center" vertical="center"/>
    </xf>
    <xf numFmtId="1" fontId="11" fillId="0" borderId="0" xfId="367" applyNumberFormat="1" applyFont="1" applyFill="1" applyBorder="1" applyAlignment="1" applyProtection="1">
      <alignment horizontal="center" vertical="center"/>
      <protection locked="0"/>
    </xf>
    <xf numFmtId="173" fontId="17" fillId="0" borderId="0" xfId="367" applyNumberFormat="1" applyFont="1" applyFill="1" applyBorder="1" applyProtection="1">
      <alignment/>
      <protection locked="0"/>
    </xf>
    <xf numFmtId="1" fontId="69" fillId="0" borderId="0" xfId="367" applyNumberFormat="1" applyFont="1" applyFill="1" applyBorder="1" applyProtection="1">
      <alignment/>
      <protection locked="0"/>
    </xf>
    <xf numFmtId="3" fontId="69" fillId="0" borderId="0" xfId="367" applyNumberFormat="1" applyFont="1" applyFill="1" applyBorder="1" applyProtection="1">
      <alignment/>
      <protection locked="0"/>
    </xf>
    <xf numFmtId="3" fontId="17" fillId="0" borderId="0" xfId="367" applyNumberFormat="1" applyFont="1" applyFill="1" applyBorder="1" applyProtection="1">
      <alignment/>
      <protection locked="0"/>
    </xf>
    <xf numFmtId="173" fontId="11" fillId="0" borderId="15" xfId="0" applyNumberFormat="1" applyFont="1" applyBorder="1" applyAlignment="1">
      <alignment horizontal="center"/>
    </xf>
    <xf numFmtId="0" fontId="18" fillId="0" borderId="15" xfId="367" applyFont="1" applyFill="1" applyBorder="1" applyAlignment="1" applyProtection="1">
      <alignment horizontal="left"/>
      <protection/>
    </xf>
    <xf numFmtId="0" fontId="33" fillId="0" borderId="28" xfId="365" applyFont="1" applyFill="1" applyBorder="1" applyAlignment="1">
      <alignment horizontal="center" vertical="center" wrapText="1"/>
      <protection/>
    </xf>
    <xf numFmtId="49" fontId="4" fillId="0" borderId="23" xfId="365" applyNumberFormat="1" applyFont="1" applyFill="1" applyBorder="1" applyAlignment="1">
      <alignment horizontal="center" vertical="center"/>
      <protection/>
    </xf>
    <xf numFmtId="49" fontId="4" fillId="0" borderId="29" xfId="365" applyNumberFormat="1" applyFont="1" applyFill="1" applyBorder="1" applyAlignment="1">
      <alignment horizontal="center" vertical="center"/>
      <protection/>
    </xf>
    <xf numFmtId="0" fontId="33" fillId="0" borderId="30" xfId="365" applyFont="1" applyFill="1" applyBorder="1" applyAlignment="1">
      <alignment horizontal="center" vertical="center" wrapText="1"/>
      <protection/>
    </xf>
    <xf numFmtId="0" fontId="8" fillId="0" borderId="30" xfId="364" applyFont="1" applyFill="1" applyBorder="1" applyAlignment="1">
      <alignment horizontal="left" vertical="center" wrapText="1"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vertical="top"/>
    </xf>
    <xf numFmtId="0" fontId="65" fillId="0" borderId="34" xfId="0" applyFont="1" applyBorder="1" applyAlignment="1">
      <alignment horizontal="center" vertical="top"/>
    </xf>
    <xf numFmtId="0" fontId="23" fillId="0" borderId="0" xfId="363" applyFont="1" applyFill="1" applyBorder="1" applyAlignment="1">
      <alignment horizontal="center" vertical="center" wrapText="1"/>
      <protection/>
    </xf>
    <xf numFmtId="0" fontId="30" fillId="0" borderId="0" xfId="363" applyFont="1" applyFill="1" applyBorder="1" applyAlignment="1">
      <alignment horizontal="center" vertical="center" wrapText="1"/>
      <protection/>
    </xf>
    <xf numFmtId="0" fontId="31" fillId="0" borderId="0" xfId="370" applyFont="1" applyAlignment="1">
      <alignment horizontal="center" vertical="top"/>
      <protection/>
    </xf>
    <xf numFmtId="0" fontId="70" fillId="0" borderId="0" xfId="0" applyFont="1" applyAlignment="1">
      <alignment horizontal="center" vertical="top"/>
    </xf>
    <xf numFmtId="0" fontId="31" fillId="0" borderId="15" xfId="370" applyFont="1" applyFill="1" applyBorder="1" applyAlignment="1">
      <alignment horizontal="center" vertical="top" wrapText="1"/>
      <protection/>
    </xf>
    <xf numFmtId="0" fontId="32" fillId="0" borderId="15" xfId="370" applyFont="1" applyBorder="1" applyAlignment="1">
      <alignment horizontal="center" vertical="center" wrapText="1"/>
      <protection/>
    </xf>
    <xf numFmtId="0" fontId="31" fillId="0" borderId="0" xfId="370" applyFont="1" applyFill="1" applyAlignment="1">
      <alignment horizontal="center" vertical="top" wrapText="1"/>
      <protection/>
    </xf>
    <xf numFmtId="0" fontId="19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/>
      <protection/>
    </xf>
    <xf numFmtId="0" fontId="22" fillId="0" borderId="35" xfId="372" applyFont="1" applyFill="1" applyBorder="1" applyAlignment="1">
      <alignment horizontal="center"/>
      <protection/>
    </xf>
    <xf numFmtId="0" fontId="22" fillId="0" borderId="36" xfId="372" applyFont="1" applyFill="1" applyBorder="1" applyAlignment="1">
      <alignment horizontal="center"/>
      <protection/>
    </xf>
    <xf numFmtId="0" fontId="32" fillId="0" borderId="27" xfId="370" applyFont="1" applyBorder="1" applyAlignment="1">
      <alignment horizontal="center" vertical="center" wrapText="1"/>
      <protection/>
    </xf>
    <xf numFmtId="14" fontId="23" fillId="0" borderId="27" xfId="341" applyNumberFormat="1" applyFont="1" applyBorder="1" applyAlignment="1">
      <alignment horizontal="center" vertical="center" wrapText="1"/>
      <protection/>
    </xf>
    <xf numFmtId="14" fontId="23" fillId="0" borderId="37" xfId="341" applyNumberFormat="1" applyFont="1" applyBorder="1" applyAlignment="1">
      <alignment horizontal="center" vertical="center" wrapText="1"/>
      <protection/>
    </xf>
    <xf numFmtId="0" fontId="26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 wrapText="1"/>
      <protection/>
    </xf>
    <xf numFmtId="0" fontId="22" fillId="0" borderId="38" xfId="372" applyFont="1" applyFill="1" applyBorder="1" applyAlignment="1">
      <alignment horizontal="center"/>
      <protection/>
    </xf>
    <xf numFmtId="0" fontId="22" fillId="0" borderId="19" xfId="372" applyFont="1" applyFill="1" applyBorder="1" applyAlignment="1">
      <alignment horizontal="center"/>
      <protection/>
    </xf>
    <xf numFmtId="0" fontId="19" fillId="0" borderId="27" xfId="372" applyFont="1" applyFill="1" applyBorder="1" applyAlignment="1">
      <alignment horizontal="center" vertical="center" wrapText="1"/>
      <protection/>
    </xf>
    <xf numFmtId="0" fontId="19" fillId="0" borderId="37" xfId="372" applyFont="1" applyFill="1" applyBorder="1" applyAlignment="1">
      <alignment horizontal="center" vertical="center" wrapText="1"/>
      <protection/>
    </xf>
    <xf numFmtId="0" fontId="32" fillId="0" borderId="0" xfId="366" applyFont="1" applyAlignment="1">
      <alignment horizontal="center"/>
      <protection/>
    </xf>
    <xf numFmtId="0" fontId="32" fillId="0" borderId="28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center" vertical="center" wrapText="1"/>
      <protection/>
    </xf>
    <xf numFmtId="0" fontId="3" fillId="0" borderId="27" xfId="370" applyFont="1" applyBorder="1" applyAlignment="1">
      <alignment horizontal="center" vertical="center" wrapText="1"/>
      <protection/>
    </xf>
    <xf numFmtId="0" fontId="3" fillId="0" borderId="15" xfId="370" applyFont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center"/>
      <protection/>
    </xf>
    <xf numFmtId="49" fontId="4" fillId="0" borderId="17" xfId="365" applyNumberFormat="1" applyFont="1" applyFill="1" applyBorder="1" applyAlignment="1">
      <alignment horizontal="center" vertical="center"/>
      <protection/>
    </xf>
    <xf numFmtId="49" fontId="4" fillId="0" borderId="39" xfId="365" applyNumberFormat="1" applyFont="1" applyFill="1" applyBorder="1" applyAlignment="1">
      <alignment horizontal="center" vertical="center"/>
      <protection/>
    </xf>
    <xf numFmtId="0" fontId="4" fillId="0" borderId="23" xfId="365" applyFont="1" applyFill="1" applyBorder="1" applyAlignment="1">
      <alignment horizontal="center" vertical="center"/>
      <protection/>
    </xf>
    <xf numFmtId="0" fontId="4" fillId="0" borderId="29" xfId="365" applyFont="1" applyFill="1" applyBorder="1" applyAlignment="1">
      <alignment horizontal="center" vertical="center"/>
      <protection/>
    </xf>
    <xf numFmtId="1" fontId="13" fillId="0" borderId="40" xfId="367" applyNumberFormat="1" applyFont="1" applyFill="1" applyBorder="1" applyAlignment="1" applyProtection="1">
      <alignment horizontal="center" vertical="center" wrapText="1"/>
      <protection/>
    </xf>
    <xf numFmtId="1" fontId="13" fillId="0" borderId="16" xfId="367" applyNumberFormat="1" applyFont="1" applyFill="1" applyBorder="1" applyAlignment="1" applyProtection="1">
      <alignment horizontal="center" vertical="center" wrapText="1"/>
      <protection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5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2" fillId="0" borderId="41" xfId="367" applyNumberFormat="1" applyFont="1" applyFill="1" applyBorder="1" applyAlignment="1" applyProtection="1">
      <alignment horizontal="center" vertical="center" wrapText="1"/>
      <protection/>
    </xf>
    <xf numFmtId="1" fontId="12" fillId="0" borderId="30" xfId="367" applyNumberFormat="1" applyFont="1" applyFill="1" applyBorder="1" applyAlignment="1" applyProtection="1">
      <alignment horizontal="center" vertical="center" wrapText="1"/>
      <protection/>
    </xf>
    <xf numFmtId="1" fontId="12" fillId="0" borderId="42" xfId="367" applyNumberFormat="1" applyFont="1" applyFill="1" applyBorder="1" applyAlignment="1" applyProtection="1">
      <alignment horizontal="center" vertical="center" wrapText="1"/>
      <protection/>
    </xf>
    <xf numFmtId="1" fontId="12" fillId="0" borderId="43" xfId="367" applyNumberFormat="1" applyFont="1" applyFill="1" applyBorder="1" applyAlignment="1" applyProtection="1">
      <alignment horizontal="center" vertical="center" wrapText="1"/>
      <protection/>
    </xf>
    <xf numFmtId="1" fontId="12" fillId="0" borderId="0" xfId="367" applyNumberFormat="1" applyFont="1" applyFill="1" applyBorder="1" applyAlignment="1" applyProtection="1">
      <alignment horizontal="center" vertical="center" wrapText="1"/>
      <protection/>
    </xf>
    <xf numFmtId="1" fontId="12" fillId="0" borderId="44" xfId="367" applyNumberFormat="1" applyFont="1" applyFill="1" applyBorder="1" applyAlignment="1" applyProtection="1">
      <alignment horizontal="center" vertical="center" wrapText="1"/>
      <protection/>
    </xf>
    <xf numFmtId="1" fontId="12" fillId="0" borderId="17" xfId="367" applyNumberFormat="1" applyFont="1" applyFill="1" applyBorder="1" applyAlignment="1" applyProtection="1">
      <alignment horizontal="center" vertical="center" wrapText="1"/>
      <protection/>
    </xf>
    <xf numFmtId="1" fontId="12" fillId="0" borderId="28" xfId="367" applyNumberFormat="1" applyFont="1" applyFill="1" applyBorder="1" applyAlignment="1" applyProtection="1">
      <alignment horizontal="center" vertical="center" wrapText="1"/>
      <protection/>
    </xf>
    <xf numFmtId="1" fontId="12" fillId="0" borderId="39" xfId="367" applyNumberFormat="1" applyFont="1" applyFill="1" applyBorder="1" applyAlignment="1" applyProtection="1">
      <alignment horizontal="center" vertical="center" wrapText="1"/>
      <protection/>
    </xf>
    <xf numFmtId="1" fontId="11" fillId="0" borderId="41" xfId="367" applyNumberFormat="1" applyFont="1" applyFill="1" applyBorder="1" applyAlignment="1" applyProtection="1">
      <alignment horizontal="center" vertical="center" wrapText="1"/>
      <protection/>
    </xf>
    <xf numFmtId="1" fontId="11" fillId="0" borderId="30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39" xfId="367" applyNumberFormat="1" applyFont="1" applyFill="1" applyBorder="1" applyAlignment="1" applyProtection="1">
      <alignment horizontal="center" vertical="center" wrapText="1"/>
      <protection/>
    </xf>
    <xf numFmtId="1" fontId="11" fillId="0" borderId="29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41" xfId="367" applyNumberFormat="1" applyFont="1" applyFill="1" applyBorder="1" applyAlignment="1" applyProtection="1">
      <alignment horizontal="center" vertical="center" wrapText="1"/>
      <protection/>
    </xf>
    <xf numFmtId="1" fontId="11" fillId="0" borderId="30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39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40" xfId="367" applyNumberFormat="1" applyFont="1" applyFill="1" applyBorder="1" applyAlignment="1" applyProtection="1">
      <alignment horizontal="center"/>
      <protection/>
    </xf>
    <xf numFmtId="1" fontId="1" fillId="0" borderId="45" xfId="367" applyNumberFormat="1" applyFont="1" applyFill="1" applyBorder="1" applyAlignment="1" applyProtection="1">
      <alignment horizontal="center"/>
      <protection/>
    </xf>
    <xf numFmtId="1" fontId="1" fillId="0" borderId="16" xfId="367" applyNumberFormat="1" applyFont="1" applyFill="1" applyBorder="1" applyAlignment="1" applyProtection="1">
      <alignment horizontal="center"/>
      <protection/>
    </xf>
    <xf numFmtId="1" fontId="11" fillId="0" borderId="40" xfId="367" applyNumberFormat="1" applyFont="1" applyFill="1" applyBorder="1" applyAlignment="1" applyProtection="1">
      <alignment horizontal="center" vertical="center" wrapText="1"/>
      <protection/>
    </xf>
    <xf numFmtId="1" fontId="14" fillId="0" borderId="23" xfId="367" applyNumberFormat="1" applyFont="1" applyFill="1" applyBorder="1" applyAlignment="1" applyProtection="1">
      <alignment horizontal="center" vertical="center" wrapText="1"/>
      <protection/>
    </xf>
    <xf numFmtId="1" fontId="14" fillId="0" borderId="29" xfId="367" applyNumberFormat="1" applyFont="1" applyFill="1" applyBorder="1" applyAlignment="1" applyProtection="1">
      <alignment horizontal="center" vertical="center" wrapText="1"/>
      <protection/>
    </xf>
    <xf numFmtId="1" fontId="66" fillId="0" borderId="0" xfId="367" applyNumberFormat="1" applyFont="1" applyFill="1" applyAlignment="1" applyProtection="1">
      <alignment horizontal="center"/>
      <protection locked="0"/>
    </xf>
    <xf numFmtId="1" fontId="66" fillId="0" borderId="28" xfId="367" applyNumberFormat="1" applyFont="1" applyFill="1" applyBorder="1" applyAlignment="1" applyProtection="1">
      <alignment horizontal="center"/>
      <protection locked="0"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14" borderId="23" xfId="367" applyNumberFormat="1" applyFont="1" applyFill="1" applyBorder="1" applyAlignment="1" applyProtection="1">
      <alignment horizontal="center" vertical="center" wrapText="1"/>
      <protection/>
    </xf>
    <xf numFmtId="1" fontId="11" fillId="14" borderId="46" xfId="367" applyNumberFormat="1" applyFont="1" applyFill="1" applyBorder="1" applyAlignment="1" applyProtection="1">
      <alignment horizontal="center" vertical="center" wrapText="1"/>
      <protection/>
    </xf>
    <xf numFmtId="1" fontId="11" fillId="14" borderId="29" xfId="367" applyNumberFormat="1" applyFont="1" applyFill="1" applyBorder="1" applyAlignment="1" applyProtection="1">
      <alignment horizontal="center" vertical="center" wrapText="1"/>
      <protection/>
    </xf>
  </cellXfs>
  <cellStyles count="395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2" xfId="50"/>
    <cellStyle name="20% — акцент2" xfId="51"/>
    <cellStyle name="20% - Акцент2 2" xfId="52"/>
    <cellStyle name="20% - Акцент2 3" xfId="53"/>
    <cellStyle name="20% - Акцент2 4" xfId="54"/>
    <cellStyle name="20% - Акцент3" xfId="55"/>
    <cellStyle name="20% — акцент3" xfId="56"/>
    <cellStyle name="20% - Акцент3 2" xfId="57"/>
    <cellStyle name="20% - Акцент3 3" xfId="58"/>
    <cellStyle name="20% - Акцент3 4" xfId="59"/>
    <cellStyle name="20% - Акцент4" xfId="60"/>
    <cellStyle name="20% — акцент4" xfId="61"/>
    <cellStyle name="20% - Акцент4 2" xfId="62"/>
    <cellStyle name="20% - Акцент4 3" xfId="63"/>
    <cellStyle name="20% - Акцент4 4" xfId="64"/>
    <cellStyle name="20% - Акцент5" xfId="65"/>
    <cellStyle name="20% — акцент5" xfId="66"/>
    <cellStyle name="20% - Акцент5 2" xfId="67"/>
    <cellStyle name="20% - Акцент5 3" xfId="68"/>
    <cellStyle name="20% - Акцент5 4" xfId="69"/>
    <cellStyle name="20% - Акцент6" xfId="70"/>
    <cellStyle name="20% — акцент6" xfId="71"/>
    <cellStyle name="20% - Акцент6 2" xfId="72"/>
    <cellStyle name="20% - Акцент6 3" xfId="73"/>
    <cellStyle name="20% - Акцент6 4" xfId="74"/>
    <cellStyle name="20% – Акцентування1" xfId="75"/>
    <cellStyle name="20% – Акцентування1 2" xfId="76"/>
    <cellStyle name="20% – Акцентування1 3" xfId="77"/>
    <cellStyle name="20% – Акцентування1 4" xfId="78"/>
    <cellStyle name="20% – Акцентування1_Послуги січень-квітень 2016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2_Послуги січень-квітень 2016" xfId="84"/>
    <cellStyle name="20% – Акцентування3" xfId="85"/>
    <cellStyle name="20% – Акцентування3 2" xfId="86"/>
    <cellStyle name="20% – Акцентування3 3" xfId="87"/>
    <cellStyle name="20% – Акцентування3 4" xfId="88"/>
    <cellStyle name="20% – Акцентування3_Послуги січень-квітень 2016" xfId="89"/>
    <cellStyle name="20% – Акцентування4" xfId="90"/>
    <cellStyle name="20% – Акцентування4 2" xfId="91"/>
    <cellStyle name="20% – Акцентування4 3" xfId="92"/>
    <cellStyle name="20% – Акцентування4 4" xfId="93"/>
    <cellStyle name="20% – Акцентування4_Послуги січень-квітень 2016" xfId="94"/>
    <cellStyle name="20% – Акцентування5" xfId="95"/>
    <cellStyle name="20% – Акцентування5 2" xfId="96"/>
    <cellStyle name="20% – Акцентування5 3" xfId="97"/>
    <cellStyle name="20% – Акцентування5 4" xfId="98"/>
    <cellStyle name="20% – Акцентування5_Послуги січень-квітень 2016" xfId="99"/>
    <cellStyle name="20% – Акцентування6" xfId="100"/>
    <cellStyle name="20% – Акцентування6 2" xfId="101"/>
    <cellStyle name="20% – Акцентування6 3" xfId="102"/>
    <cellStyle name="20% – Акцентування6 4" xfId="103"/>
    <cellStyle name="20% – Акцентування6_Послуги січень-квітень 2016" xfId="104"/>
    <cellStyle name="40% - Accent1" xfId="105"/>
    <cellStyle name="40% - Accent1 2" xfId="106"/>
    <cellStyle name="40% - Accent1 3" xfId="107"/>
    <cellStyle name="40% - Accent1 4" xfId="108"/>
    <cellStyle name="40% - Accent1_Послуги січень-квітень 2016" xfId="109"/>
    <cellStyle name="40% - Accent2" xfId="110"/>
    <cellStyle name="40% - Accent2 2" xfId="111"/>
    <cellStyle name="40% - Accent2 3" xfId="112"/>
    <cellStyle name="40% - Accent2 4" xfId="113"/>
    <cellStyle name="40% - Accent2_Послуги січень-квітень 2016" xfId="114"/>
    <cellStyle name="40% - Accent3" xfId="115"/>
    <cellStyle name="40% - Accent3 2" xfId="116"/>
    <cellStyle name="40% - Accent3 3" xfId="117"/>
    <cellStyle name="40% - Accent3 4" xfId="118"/>
    <cellStyle name="40% - Accent3_Послуги січень-квітень 2016" xfId="119"/>
    <cellStyle name="40% - Accent4" xfId="120"/>
    <cellStyle name="40% - Accent4 2" xfId="121"/>
    <cellStyle name="40% - Accent4 3" xfId="122"/>
    <cellStyle name="40% - Accent4 4" xfId="123"/>
    <cellStyle name="40% - Accent4_Послуги січень-квітень 2016" xfId="124"/>
    <cellStyle name="40% - Accent5" xfId="125"/>
    <cellStyle name="40% - Accent5 2" xfId="126"/>
    <cellStyle name="40% - Accent5 3" xfId="127"/>
    <cellStyle name="40% - Accent5 4" xfId="128"/>
    <cellStyle name="40% - Accent5_Послуги січень-квітень 2016" xfId="129"/>
    <cellStyle name="40% - Accent6" xfId="130"/>
    <cellStyle name="40% - Accent6 2" xfId="131"/>
    <cellStyle name="40% - Accent6 3" xfId="132"/>
    <cellStyle name="40% - Accent6 4" xfId="133"/>
    <cellStyle name="40% - Accent6_Послуги січень-квітень 2016" xfId="134"/>
    <cellStyle name="40% - Акцент1" xfId="135"/>
    <cellStyle name="40% — акцент1" xfId="136"/>
    <cellStyle name="40% - Акцент1 2" xfId="137"/>
    <cellStyle name="40% - Акцент1 3" xfId="138"/>
    <cellStyle name="40% - Акцент1 4" xfId="139"/>
    <cellStyle name="40% - Акцент2" xfId="140"/>
    <cellStyle name="40% — акцент2" xfId="141"/>
    <cellStyle name="40% - Акцент2 2" xfId="142"/>
    <cellStyle name="40% - Акцент2 3" xfId="143"/>
    <cellStyle name="40% - Акцент2 4" xfId="144"/>
    <cellStyle name="40% - Акцент3" xfId="145"/>
    <cellStyle name="40% — акцент3" xfId="146"/>
    <cellStyle name="40% - Акцент3 2" xfId="147"/>
    <cellStyle name="40% - Акцент3 3" xfId="148"/>
    <cellStyle name="40% - Акцент3 4" xfId="149"/>
    <cellStyle name="40% - Акцент4" xfId="150"/>
    <cellStyle name="40% — акцент4" xfId="151"/>
    <cellStyle name="40% - Акцент4 2" xfId="152"/>
    <cellStyle name="40% - Акцент4 3" xfId="153"/>
    <cellStyle name="40% - Акцент4 4" xfId="154"/>
    <cellStyle name="40% - Акцент5" xfId="155"/>
    <cellStyle name="40% — акцент5" xfId="156"/>
    <cellStyle name="40% - Акцент5 2" xfId="157"/>
    <cellStyle name="40% - Акцент5 3" xfId="158"/>
    <cellStyle name="40% - Акцент5 4" xfId="159"/>
    <cellStyle name="40% - Акцент6" xfId="160"/>
    <cellStyle name="40% — акцент6" xfId="161"/>
    <cellStyle name="40% - Акцент6 2" xfId="162"/>
    <cellStyle name="40% - Акцент6 3" xfId="163"/>
    <cellStyle name="40% - Акцент6 4" xfId="164"/>
    <cellStyle name="40% – Акцентування1" xfId="165"/>
    <cellStyle name="40% – Акцентування1 2" xfId="166"/>
    <cellStyle name="40% – Акцентування1 3" xfId="167"/>
    <cellStyle name="40% – Акцентування1 4" xfId="168"/>
    <cellStyle name="40% – Акцентування1_Послуги січень-квітень 2016" xfId="169"/>
    <cellStyle name="40% – Акцентування2" xfId="170"/>
    <cellStyle name="40% – Акцентування2 2" xfId="171"/>
    <cellStyle name="40% – Акцентування2 3" xfId="172"/>
    <cellStyle name="40% – Акцентування2 4" xfId="173"/>
    <cellStyle name="40% – Акцентування2_Послуги січень-квітень 2016" xfId="174"/>
    <cellStyle name="40% – Акцентування3" xfId="175"/>
    <cellStyle name="40% – Акцентування3 2" xfId="176"/>
    <cellStyle name="40% – Акцентування3 3" xfId="177"/>
    <cellStyle name="40% – Акцентування3 4" xfId="178"/>
    <cellStyle name="40% – Акцентування3_Послуги січень-квітень 2016" xfId="179"/>
    <cellStyle name="40% – Акцентування4" xfId="180"/>
    <cellStyle name="40% – Акцентування4 2" xfId="181"/>
    <cellStyle name="40% – Акцентування4 3" xfId="182"/>
    <cellStyle name="40% – Акцентування4 4" xfId="183"/>
    <cellStyle name="40% – Акцентування4_Послуги січень-квітень 2016" xfId="184"/>
    <cellStyle name="40% – Акцентування5" xfId="185"/>
    <cellStyle name="40% – Акцентування5 2" xfId="186"/>
    <cellStyle name="40% – Акцентування5 3" xfId="187"/>
    <cellStyle name="40% – Акцентування5 4" xfId="188"/>
    <cellStyle name="40% – Акцентування5_Послуги січень-квітень 2016" xfId="189"/>
    <cellStyle name="40% – Акцентування6" xfId="190"/>
    <cellStyle name="40% – Акцентування6 2" xfId="191"/>
    <cellStyle name="40% – Акцентування6 3" xfId="192"/>
    <cellStyle name="40% – Акцентування6 4" xfId="193"/>
    <cellStyle name="40% – Акцентування6_Послуги січень-квітень 2016" xfId="194"/>
    <cellStyle name="60% - Accent1" xfId="195"/>
    <cellStyle name="60% - Accent1 2" xfId="196"/>
    <cellStyle name="60% - Accent2" xfId="197"/>
    <cellStyle name="60% - Accent2 2" xfId="198"/>
    <cellStyle name="60% - Accent3" xfId="199"/>
    <cellStyle name="60% - Accent3 2" xfId="200"/>
    <cellStyle name="60% - Accent4" xfId="201"/>
    <cellStyle name="60% - Accent4 2" xfId="202"/>
    <cellStyle name="60% - Accent5" xfId="203"/>
    <cellStyle name="60% - Accent5 2" xfId="204"/>
    <cellStyle name="60% - Accent6" xfId="205"/>
    <cellStyle name="60% - Accent6 2" xfId="206"/>
    <cellStyle name="60% - Акцент1" xfId="207"/>
    <cellStyle name="60% — акцент1" xfId="208"/>
    <cellStyle name="60% - Акцент1 2" xfId="209"/>
    <cellStyle name="60% - Акцент1 3" xfId="210"/>
    <cellStyle name="60% - Акцент2" xfId="211"/>
    <cellStyle name="60% — акцент2" xfId="212"/>
    <cellStyle name="60% - Акцент2 2" xfId="213"/>
    <cellStyle name="60% - Акцент2 3" xfId="214"/>
    <cellStyle name="60% - Акцент3" xfId="215"/>
    <cellStyle name="60% — акцент3" xfId="216"/>
    <cellStyle name="60% - Акцент3 2" xfId="217"/>
    <cellStyle name="60% - Акцент3 3" xfId="218"/>
    <cellStyle name="60% - Акцент4" xfId="219"/>
    <cellStyle name="60% — акцент4" xfId="220"/>
    <cellStyle name="60% - Акцент4 2" xfId="221"/>
    <cellStyle name="60% - Акцент4 3" xfId="222"/>
    <cellStyle name="60% - Акцент5" xfId="223"/>
    <cellStyle name="60% — акцент5" xfId="224"/>
    <cellStyle name="60% - Акцент5 2" xfId="225"/>
    <cellStyle name="60% - Акцент5 3" xfId="226"/>
    <cellStyle name="60% - Акцент6" xfId="227"/>
    <cellStyle name="60% — акцент6" xfId="228"/>
    <cellStyle name="60% - Акцент6 2" xfId="229"/>
    <cellStyle name="60% - Акцент6 3" xfId="230"/>
    <cellStyle name="60% – Акцентування1" xfId="231"/>
    <cellStyle name="60% – Акцентування1 2" xfId="232"/>
    <cellStyle name="60% – Акцентування2" xfId="233"/>
    <cellStyle name="60% – Акцентування2 2" xfId="234"/>
    <cellStyle name="60% – Акцентування3" xfId="235"/>
    <cellStyle name="60% – Акцентування3 2" xfId="236"/>
    <cellStyle name="60% – Акцентування4" xfId="237"/>
    <cellStyle name="60% – Акцентування4 2" xfId="238"/>
    <cellStyle name="60% – Акцентування5" xfId="239"/>
    <cellStyle name="60% – Акцентування5 2" xfId="240"/>
    <cellStyle name="60% – Акцентування6" xfId="241"/>
    <cellStyle name="60% – Акцентування6 2" xfId="242"/>
    <cellStyle name="Accent1" xfId="243"/>
    <cellStyle name="Accent1 2" xfId="244"/>
    <cellStyle name="Accent2" xfId="245"/>
    <cellStyle name="Accent2 2" xfId="246"/>
    <cellStyle name="Accent3" xfId="247"/>
    <cellStyle name="Accent3 2" xfId="248"/>
    <cellStyle name="Accent4" xfId="249"/>
    <cellStyle name="Accent4 2" xfId="250"/>
    <cellStyle name="Accent5" xfId="251"/>
    <cellStyle name="Accent5 2" xfId="252"/>
    <cellStyle name="Accent6" xfId="253"/>
    <cellStyle name="Accent6 2" xfId="254"/>
    <cellStyle name="Bad" xfId="255"/>
    <cellStyle name="Bad 2" xfId="256"/>
    <cellStyle name="Calculation" xfId="257"/>
    <cellStyle name="Calculation 2" xfId="258"/>
    <cellStyle name="Check Cell" xfId="259"/>
    <cellStyle name="Check Cell 2" xfId="260"/>
    <cellStyle name="Explanatory Text" xfId="261"/>
    <cellStyle name="Good" xfId="262"/>
    <cellStyle name="Good 2" xfId="263"/>
    <cellStyle name="Heading 1" xfId="264"/>
    <cellStyle name="Heading 2" xfId="265"/>
    <cellStyle name="Heading 3" xfId="266"/>
    <cellStyle name="Heading 4" xfId="267"/>
    <cellStyle name="Input" xfId="268"/>
    <cellStyle name="Input 2" xfId="269"/>
    <cellStyle name="Linked Cell" xfId="270"/>
    <cellStyle name="Neutral" xfId="271"/>
    <cellStyle name="Neutral 2" xfId="272"/>
    <cellStyle name="Note" xfId="273"/>
    <cellStyle name="Note 2" xfId="274"/>
    <cellStyle name="Note 3" xfId="275"/>
    <cellStyle name="Note 4" xfId="276"/>
    <cellStyle name="Note_СВОД_12" xfId="277"/>
    <cellStyle name="Output" xfId="278"/>
    <cellStyle name="Output 2" xfId="279"/>
    <cellStyle name="Title" xfId="280"/>
    <cellStyle name="Total" xfId="281"/>
    <cellStyle name="Warning Text" xfId="282"/>
    <cellStyle name="Акцент1" xfId="283"/>
    <cellStyle name="Акцент1 2" xfId="284"/>
    <cellStyle name="Акцент1 3" xfId="285"/>
    <cellStyle name="Акцент1_Послуги січень-грудень 2017" xfId="286"/>
    <cellStyle name="Акцент2" xfId="287"/>
    <cellStyle name="Акцент2 2" xfId="288"/>
    <cellStyle name="Акцент2 3" xfId="289"/>
    <cellStyle name="Акцент2_Послуги січень-грудень 2017" xfId="290"/>
    <cellStyle name="Акцент3" xfId="291"/>
    <cellStyle name="Акцент3 2" xfId="292"/>
    <cellStyle name="Акцент3 3" xfId="293"/>
    <cellStyle name="Акцент3_Послуги січень-грудень 2017" xfId="294"/>
    <cellStyle name="Акцент4" xfId="295"/>
    <cellStyle name="Акцент4 2" xfId="296"/>
    <cellStyle name="Акцент4 3" xfId="297"/>
    <cellStyle name="Акцент4_Послуги січень-грудень 2017" xfId="298"/>
    <cellStyle name="Акцент5" xfId="299"/>
    <cellStyle name="Акцент5 2" xfId="300"/>
    <cellStyle name="Акцент5 3" xfId="301"/>
    <cellStyle name="Акцент5_Послуги січень-грудень 2017" xfId="302"/>
    <cellStyle name="Акцент6" xfId="303"/>
    <cellStyle name="Акцент6 2" xfId="304"/>
    <cellStyle name="Акцент6 3" xfId="305"/>
    <cellStyle name="Акцент6_Послуги січень-грудень 2017" xfId="306"/>
    <cellStyle name="Акцентування1" xfId="307"/>
    <cellStyle name="Акцентування1 2" xfId="308"/>
    <cellStyle name="Акцентування2" xfId="309"/>
    <cellStyle name="Акцентування2 2" xfId="310"/>
    <cellStyle name="Акцентування3" xfId="311"/>
    <cellStyle name="Акцентування3 2" xfId="312"/>
    <cellStyle name="Акцентування4" xfId="313"/>
    <cellStyle name="Акцентування4 2" xfId="314"/>
    <cellStyle name="Акцентування5" xfId="315"/>
    <cellStyle name="Акцентування5 2" xfId="316"/>
    <cellStyle name="Акцентування6" xfId="317"/>
    <cellStyle name="Акцентування6 2" xfId="318"/>
    <cellStyle name="Ввід" xfId="319"/>
    <cellStyle name="Ввід 2" xfId="320"/>
    <cellStyle name="Ввод " xfId="321"/>
    <cellStyle name="Ввод  2" xfId="322"/>
    <cellStyle name="Ввод _Послуги січень-грудень 2017" xfId="323"/>
    <cellStyle name="Вывод" xfId="324"/>
    <cellStyle name="Вывод 2" xfId="325"/>
    <cellStyle name="Вывод 3" xfId="326"/>
    <cellStyle name="Вывод_Послуги січень-грудень 2017" xfId="327"/>
    <cellStyle name="Вычисление" xfId="328"/>
    <cellStyle name="Вычисление 2" xfId="329"/>
    <cellStyle name="Вычисление 3" xfId="330"/>
    <cellStyle name="Вычисление_Послуги січень-грудень 2017" xfId="331"/>
    <cellStyle name="Currency" xfId="332"/>
    <cellStyle name="Currency [0]" xfId="333"/>
    <cellStyle name="Добре" xfId="334"/>
    <cellStyle name="Добре 2" xfId="335"/>
    <cellStyle name="Заголовок 1" xfId="336"/>
    <cellStyle name="Заголовок 2" xfId="337"/>
    <cellStyle name="Заголовок 3" xfId="338"/>
    <cellStyle name="Заголовок 4" xfId="339"/>
    <cellStyle name="Звичайний 2" xfId="340"/>
    <cellStyle name="Звичайний 2 3" xfId="341"/>
    <cellStyle name="Звичайний 3 2 3" xfId="342"/>
    <cellStyle name="Зв'язана клітинка" xfId="343"/>
    <cellStyle name="Итог" xfId="344"/>
    <cellStyle name="Итог 2" xfId="345"/>
    <cellStyle name="Итог_Послуги січень-грудень 2017" xfId="346"/>
    <cellStyle name="Контрольна клітинка" xfId="347"/>
    <cellStyle name="Контрольна клітинка 2" xfId="348"/>
    <cellStyle name="Контрольная ячейка" xfId="349"/>
    <cellStyle name="Контрольная ячейка 2" xfId="350"/>
    <cellStyle name="Контрольная ячейка_Послуги січень-грудень 2017" xfId="351"/>
    <cellStyle name="Назва" xfId="352"/>
    <cellStyle name="Название" xfId="353"/>
    <cellStyle name="Нейтральный" xfId="354"/>
    <cellStyle name="Нейтральный 2" xfId="355"/>
    <cellStyle name="Нейтральный 3" xfId="356"/>
    <cellStyle name="Обчислення" xfId="357"/>
    <cellStyle name="Обчислення 2" xfId="358"/>
    <cellStyle name="Обычный 2" xfId="359"/>
    <cellStyle name="Обычный 2 2" xfId="360"/>
    <cellStyle name="Обычный 2_Послуги січень-грудень 2017" xfId="361"/>
    <cellStyle name="Обычный 3" xfId="362"/>
    <cellStyle name="Обычный 4" xfId="363"/>
    <cellStyle name="Обычный 5 2" xfId="364"/>
    <cellStyle name="Обычный 5 3" xfId="365"/>
    <cellStyle name="Обычный 6 3" xfId="366"/>
    <cellStyle name="Обычный_06" xfId="367"/>
    <cellStyle name="Обычный_09_Професійний склад" xfId="368"/>
    <cellStyle name="Обычный_12 Зинкевич" xfId="369"/>
    <cellStyle name="Обычный_27.08.2013" xfId="370"/>
    <cellStyle name="Обычный_TБЛ-12~1" xfId="371"/>
    <cellStyle name="Обычный_Форма7Н" xfId="372"/>
    <cellStyle name="Підсумок" xfId="373"/>
    <cellStyle name="Плохой" xfId="374"/>
    <cellStyle name="Плохой 2" xfId="375"/>
    <cellStyle name="Плохой 3" xfId="376"/>
    <cellStyle name="Поганий" xfId="377"/>
    <cellStyle name="Поганий 2" xfId="378"/>
    <cellStyle name="Пояснение" xfId="379"/>
    <cellStyle name="Пояснение 2" xfId="380"/>
    <cellStyle name="Примечание" xfId="381"/>
    <cellStyle name="Примечание 2" xfId="382"/>
    <cellStyle name="Примечание 3" xfId="383"/>
    <cellStyle name="Примечание 4" xfId="384"/>
    <cellStyle name="Примечание_Послуги січень-грудень 2017" xfId="385"/>
    <cellStyle name="Примітка" xfId="386"/>
    <cellStyle name="Примітка 2" xfId="387"/>
    <cellStyle name="Примітка 3" xfId="388"/>
    <cellStyle name="Примітка 4" xfId="389"/>
    <cellStyle name="Примітка_СВОД_12" xfId="390"/>
    <cellStyle name="Percent" xfId="391"/>
    <cellStyle name="Результат" xfId="392"/>
    <cellStyle name="Результат 1" xfId="393"/>
    <cellStyle name="Связанная ячейка" xfId="394"/>
    <cellStyle name="Середній" xfId="395"/>
    <cellStyle name="Середній 2" xfId="396"/>
    <cellStyle name="Стиль 1" xfId="397"/>
    <cellStyle name="Стиль 1 2" xfId="398"/>
    <cellStyle name="Текст попередження" xfId="399"/>
    <cellStyle name="Текст пояснення" xfId="400"/>
    <cellStyle name="Текст предупреждения" xfId="401"/>
    <cellStyle name="Тысячи [0]_Анализ" xfId="402"/>
    <cellStyle name="Тысячи_Анализ" xfId="403"/>
    <cellStyle name="Comma" xfId="404"/>
    <cellStyle name="Comma [0]" xfId="405"/>
    <cellStyle name="ФинᎰнсовый_Лист1 (3)_1" xfId="406"/>
    <cellStyle name="Хороший" xfId="407"/>
    <cellStyle name="Хороший 2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32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29" sqref="B29"/>
    </sheetView>
  </sheetViews>
  <sheetFormatPr defaultColWidth="8.28125" defaultRowHeight="15"/>
  <cols>
    <col min="1" max="1" width="51.00390625" style="60" customWidth="1"/>
    <col min="2" max="3" width="25.7109375" style="60" customWidth="1"/>
    <col min="4" max="4" width="9.140625" style="61" customWidth="1"/>
    <col min="5" max="246" width="9.140625" style="60" customWidth="1"/>
    <col min="247" max="247" width="18.57421875" style="60" customWidth="1"/>
    <col min="248" max="248" width="11.57421875" style="60" customWidth="1"/>
    <col min="249" max="249" width="11.00390625" style="60" customWidth="1"/>
    <col min="250" max="16384" width="8.28125" style="60" customWidth="1"/>
  </cols>
  <sheetData>
    <row r="1" spans="1:3" s="59" customFormat="1" ht="18" customHeight="1">
      <c r="A1" s="185" t="s">
        <v>53</v>
      </c>
      <c r="B1" s="185"/>
      <c r="C1" s="185"/>
    </row>
    <row r="2" spans="1:3" s="59" customFormat="1" ht="18.75" customHeight="1">
      <c r="A2" s="185" t="s">
        <v>100</v>
      </c>
      <c r="B2" s="185"/>
      <c r="C2" s="185"/>
    </row>
    <row r="3" spans="1:3" s="59" customFormat="1" ht="14.25" customHeight="1">
      <c r="A3" s="186" t="s">
        <v>54</v>
      </c>
      <c r="B3" s="186"/>
      <c r="C3" s="186"/>
    </row>
    <row r="4" spans="1:3" s="59" customFormat="1" ht="9" customHeight="1" hidden="1">
      <c r="A4" s="186"/>
      <c r="B4" s="186"/>
      <c r="C4" s="186"/>
    </row>
    <row r="5" ht="18" customHeight="1" thickBot="1">
      <c r="A5" s="58" t="s">
        <v>52</v>
      </c>
    </row>
    <row r="6" spans="1:3" s="62" customFormat="1" ht="27" customHeight="1" thickBot="1">
      <c r="A6" s="181"/>
      <c r="B6" s="183" t="s">
        <v>78</v>
      </c>
      <c r="C6" s="184"/>
    </row>
    <row r="7" spans="1:3" s="63" customFormat="1" ht="27.75" customHeight="1" thickBot="1">
      <c r="A7" s="182"/>
      <c r="B7" s="133" t="s">
        <v>101</v>
      </c>
      <c r="C7" s="133" t="s">
        <v>102</v>
      </c>
    </row>
    <row r="8" spans="1:3" s="62" customFormat="1" ht="23.25" customHeight="1">
      <c r="A8" s="141" t="s">
        <v>79</v>
      </c>
      <c r="B8" s="142"/>
      <c r="C8" s="142"/>
    </row>
    <row r="9" spans="1:3" s="64" customFormat="1" ht="19.5" customHeight="1">
      <c r="A9" s="134" t="s">
        <v>80</v>
      </c>
      <c r="B9" s="135">
        <v>565.1</v>
      </c>
      <c r="C9" s="135">
        <v>564.4</v>
      </c>
    </row>
    <row r="10" spans="1:3" ht="19.5" customHeight="1">
      <c r="A10" s="136" t="s">
        <v>81</v>
      </c>
      <c r="B10" s="135">
        <v>553.6</v>
      </c>
      <c r="C10" s="135">
        <v>552.9</v>
      </c>
    </row>
    <row r="11" spans="1:3" ht="23.25" customHeight="1">
      <c r="A11" s="137" t="s">
        <v>82</v>
      </c>
      <c r="B11" s="135"/>
      <c r="C11" s="135"/>
    </row>
    <row r="12" spans="1:3" ht="19.5" customHeight="1">
      <c r="A12" s="136" t="s">
        <v>80</v>
      </c>
      <c r="B12" s="135">
        <v>507.7</v>
      </c>
      <c r="C12" s="135">
        <v>504.8</v>
      </c>
    </row>
    <row r="13" spans="1:3" ht="19.5" customHeight="1">
      <c r="A13" s="136" t="s">
        <v>81</v>
      </c>
      <c r="B13" s="135">
        <v>496.2</v>
      </c>
      <c r="C13" s="135">
        <v>493.3</v>
      </c>
    </row>
    <row r="14" spans="1:3" ht="23.25" customHeight="1">
      <c r="A14" s="137" t="s">
        <v>83</v>
      </c>
      <c r="B14" s="135"/>
      <c r="C14" s="138"/>
    </row>
    <row r="15" spans="1:3" ht="19.5" customHeight="1">
      <c r="A15" s="136" t="s">
        <v>84</v>
      </c>
      <c r="B15" s="135"/>
      <c r="C15" s="138"/>
    </row>
    <row r="16" spans="1:3" ht="19.5" customHeight="1">
      <c r="A16" s="136" t="s">
        <v>80</v>
      </c>
      <c r="B16" s="135">
        <v>57.4</v>
      </c>
      <c r="C16" s="138">
        <v>59.6</v>
      </c>
    </row>
    <row r="17" spans="1:3" ht="19.5" customHeight="1">
      <c r="A17" s="136" t="s">
        <v>81</v>
      </c>
      <c r="B17" s="135">
        <v>57.4</v>
      </c>
      <c r="C17" s="138">
        <v>59.6</v>
      </c>
    </row>
    <row r="18" spans="1:3" ht="23.25" customHeight="1">
      <c r="A18" s="139" t="s">
        <v>85</v>
      </c>
      <c r="B18" s="135"/>
      <c r="C18" s="138"/>
    </row>
    <row r="19" spans="1:3" ht="19.5" customHeight="1">
      <c r="A19" s="136" t="s">
        <v>80</v>
      </c>
      <c r="B19" s="135">
        <v>341.1</v>
      </c>
      <c r="C19" s="138">
        <v>350.1</v>
      </c>
    </row>
    <row r="20" spans="1:3" ht="19.5" customHeight="1">
      <c r="A20" s="136" t="s">
        <v>81</v>
      </c>
      <c r="B20" s="174">
        <v>187.4</v>
      </c>
      <c r="C20" s="138">
        <v>198.7</v>
      </c>
    </row>
    <row r="21" spans="1:3" ht="35.25" customHeight="1">
      <c r="A21" s="139" t="s">
        <v>86</v>
      </c>
      <c r="B21" s="135"/>
      <c r="C21" s="138"/>
    </row>
    <row r="22" spans="1:3" ht="19.5" customHeight="1">
      <c r="A22" s="136" t="s">
        <v>80</v>
      </c>
      <c r="B22" s="135">
        <v>62.4</v>
      </c>
      <c r="C22" s="138">
        <v>61.7</v>
      </c>
    </row>
    <row r="23" spans="1:3" ht="19.5" customHeight="1">
      <c r="A23" s="136" t="s">
        <v>81</v>
      </c>
      <c r="B23" s="135">
        <v>74.7</v>
      </c>
      <c r="C23" s="138">
        <v>73.6</v>
      </c>
    </row>
    <row r="24" spans="1:3" ht="33" customHeight="1">
      <c r="A24" s="140" t="s">
        <v>87</v>
      </c>
      <c r="B24" s="135"/>
      <c r="C24" s="138"/>
    </row>
    <row r="25" spans="1:3" ht="19.5" customHeight="1">
      <c r="A25" s="136" t="s">
        <v>80</v>
      </c>
      <c r="B25" s="174">
        <v>56</v>
      </c>
      <c r="C25" s="138">
        <v>55.2</v>
      </c>
    </row>
    <row r="26" spans="1:3" ht="19.5" customHeight="1">
      <c r="A26" s="136" t="s">
        <v>81</v>
      </c>
      <c r="B26" s="174">
        <v>67</v>
      </c>
      <c r="C26" s="135">
        <v>65.6</v>
      </c>
    </row>
    <row r="27" spans="1:3" ht="52.5" customHeight="1">
      <c r="A27" s="140" t="s">
        <v>88</v>
      </c>
      <c r="B27" s="135"/>
      <c r="C27" s="138"/>
    </row>
    <row r="28" spans="1:3" ht="19.5" customHeight="1">
      <c r="A28" s="136" t="s">
        <v>80</v>
      </c>
      <c r="B28" s="135">
        <v>10.2</v>
      </c>
      <c r="C28" s="138">
        <v>10.6</v>
      </c>
    </row>
    <row r="29" spans="1:3" ht="19.5" customHeight="1">
      <c r="A29" s="136" t="s">
        <v>81</v>
      </c>
      <c r="B29" s="135">
        <v>10.4</v>
      </c>
      <c r="C29" s="138">
        <v>10.8</v>
      </c>
    </row>
    <row r="30" spans="1:3" ht="13.5">
      <c r="A30" s="65"/>
      <c r="C30" s="65"/>
    </row>
    <row r="31" spans="1:3" ht="12.75">
      <c r="A31" s="66"/>
      <c r="C31" s="66"/>
    </row>
    <row r="32" spans="1:3" ht="12.75">
      <c r="A32" s="66"/>
      <c r="C32" s="66"/>
    </row>
  </sheetData>
  <sheetProtection/>
  <mergeCells count="6">
    <mergeCell ref="A6:A7"/>
    <mergeCell ref="B6:C6"/>
    <mergeCell ref="A1:C1"/>
    <mergeCell ref="A2:C2"/>
    <mergeCell ref="A3:C3"/>
    <mergeCell ref="A4:C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0"/>
  <sheetViews>
    <sheetView view="pageBreakPreview" zoomScale="75" zoomScaleNormal="85" zoomScaleSheetLayoutView="75" zoomScalePageLayoutView="0" workbookViewId="0" topLeftCell="B16">
      <selection activeCell="D20" sqref="D20"/>
    </sheetView>
  </sheetViews>
  <sheetFormatPr defaultColWidth="9.140625" defaultRowHeight="15"/>
  <cols>
    <col min="1" max="1" width="1.28515625" style="91" hidden="1" customWidth="1"/>
    <col min="2" max="2" width="33.140625" style="91" customWidth="1"/>
    <col min="3" max="4" width="20.7109375" style="91" customWidth="1"/>
    <col min="5" max="5" width="17.57421875" style="91" customWidth="1"/>
    <col min="6" max="6" width="16.7109375" style="91" customWidth="1"/>
    <col min="7" max="7" width="9.140625" style="91" customWidth="1"/>
    <col min="8" max="10" width="0" style="91" hidden="1" customWidth="1"/>
    <col min="11" max="16384" width="9.140625" style="91" customWidth="1"/>
  </cols>
  <sheetData>
    <row r="1" spans="2:6" s="67" customFormat="1" ht="39" customHeight="1">
      <c r="B1" s="187" t="s">
        <v>55</v>
      </c>
      <c r="C1" s="188"/>
      <c r="D1" s="188"/>
      <c r="E1" s="188"/>
      <c r="F1" s="188"/>
    </row>
    <row r="2" spans="1:6" s="68" customFormat="1" ht="20.25" customHeight="1">
      <c r="A2" s="69"/>
      <c r="B2" s="191" t="s">
        <v>126</v>
      </c>
      <c r="C2" s="191"/>
      <c r="D2" s="191"/>
      <c r="E2" s="191"/>
      <c r="F2" s="191"/>
    </row>
    <row r="3" spans="1:6" s="68" customFormat="1" ht="16.5" customHeight="1">
      <c r="A3" s="69"/>
      <c r="B3" s="69"/>
      <c r="C3" s="69"/>
      <c r="D3" s="69"/>
      <c r="E3" s="69"/>
      <c r="F3" s="70" t="s">
        <v>56</v>
      </c>
    </row>
    <row r="4" spans="1:6" s="68" customFormat="1" ht="24.75" customHeight="1">
      <c r="A4" s="69"/>
      <c r="B4" s="189"/>
      <c r="C4" s="190" t="s">
        <v>127</v>
      </c>
      <c r="D4" s="190" t="s">
        <v>128</v>
      </c>
      <c r="E4" s="190" t="s">
        <v>57</v>
      </c>
      <c r="F4" s="190"/>
    </row>
    <row r="5" spans="1:6" s="68" customFormat="1" ht="46.5" customHeight="1">
      <c r="A5" s="71"/>
      <c r="B5" s="189"/>
      <c r="C5" s="190"/>
      <c r="D5" s="190"/>
      <c r="E5" s="72" t="s">
        <v>2</v>
      </c>
      <c r="F5" s="73" t="s">
        <v>58</v>
      </c>
    </row>
    <row r="6" spans="2:6" s="74" customFormat="1" ht="19.5" customHeight="1">
      <c r="B6" s="75" t="s">
        <v>20</v>
      </c>
      <c r="C6" s="76">
        <v>1</v>
      </c>
      <c r="D6" s="77">
        <v>2</v>
      </c>
      <c r="E6" s="76">
        <v>3</v>
      </c>
      <c r="F6" s="77">
        <v>4</v>
      </c>
    </row>
    <row r="7" spans="2:10" s="78" customFormat="1" ht="27.75" customHeight="1">
      <c r="B7" s="79" t="s">
        <v>77</v>
      </c>
      <c r="C7" s="35">
        <v>3233</v>
      </c>
      <c r="D7" s="35">
        <v>6804</v>
      </c>
      <c r="E7" s="81">
        <f>ROUND(D7/C7*100,1)</f>
        <v>210.5</v>
      </c>
      <c r="F7" s="80">
        <f aca="true" t="shared" si="0" ref="F7:F30">D7-C7</f>
        <v>3571</v>
      </c>
      <c r="I7" s="82"/>
      <c r="J7" s="82"/>
    </row>
    <row r="8" spans="2:10" s="83" customFormat="1" ht="24.75" customHeight="1">
      <c r="B8" s="175" t="s">
        <v>103</v>
      </c>
      <c r="C8" s="84">
        <v>132</v>
      </c>
      <c r="D8" s="84">
        <v>671</v>
      </c>
      <c r="E8" s="85">
        <f aca="true" t="shared" si="1" ref="E8:E30">ROUND(D8/C8*100,1)</f>
        <v>508.3</v>
      </c>
      <c r="F8" s="84">
        <f t="shared" si="0"/>
        <v>539</v>
      </c>
      <c r="H8" s="86">
        <f>ROUND(D8/$D$7*100,1)</f>
        <v>9.9</v>
      </c>
      <c r="I8" s="87">
        <f>ROUND(C8/1000,1)</f>
        <v>0.1</v>
      </c>
      <c r="J8" s="87">
        <f>ROUND(D8/1000,1)</f>
        <v>0.7</v>
      </c>
    </row>
    <row r="9" spans="2:10" s="83" customFormat="1" ht="24.75" customHeight="1">
      <c r="B9" s="175" t="s">
        <v>104</v>
      </c>
      <c r="C9" s="84">
        <v>27</v>
      </c>
      <c r="D9" s="84">
        <v>0</v>
      </c>
      <c r="E9" s="85">
        <f t="shared" si="1"/>
        <v>0</v>
      </c>
      <c r="F9" s="84">
        <f t="shared" si="0"/>
        <v>-27</v>
      </c>
      <c r="H9" s="86">
        <f aca="true" t="shared" si="2" ref="H9:H30">ROUND(D9/$D$7*100,1)</f>
        <v>0</v>
      </c>
      <c r="I9" s="87">
        <f aca="true" t="shared" si="3" ref="I9:J30">ROUND(C9/1000,1)</f>
        <v>0</v>
      </c>
      <c r="J9" s="87">
        <f t="shared" si="3"/>
        <v>0</v>
      </c>
    </row>
    <row r="10" spans="2:10" s="83" customFormat="1" ht="24.75" customHeight="1">
      <c r="B10" s="175" t="s">
        <v>105</v>
      </c>
      <c r="C10" s="84">
        <v>35</v>
      </c>
      <c r="D10" s="84">
        <v>104</v>
      </c>
      <c r="E10" s="85">
        <f t="shared" si="1"/>
        <v>297.1</v>
      </c>
      <c r="F10" s="84">
        <f t="shared" si="0"/>
        <v>69</v>
      </c>
      <c r="H10" s="88">
        <f t="shared" si="2"/>
        <v>1.5</v>
      </c>
      <c r="I10" s="87">
        <f t="shared" si="3"/>
        <v>0</v>
      </c>
      <c r="J10" s="87">
        <f t="shared" si="3"/>
        <v>0.1</v>
      </c>
    </row>
    <row r="11" spans="2:10" s="83" customFormat="1" ht="24.75" customHeight="1">
      <c r="B11" s="175" t="s">
        <v>106</v>
      </c>
      <c r="C11" s="84">
        <v>123</v>
      </c>
      <c r="D11" s="84">
        <v>114</v>
      </c>
      <c r="E11" s="85">
        <f t="shared" si="1"/>
        <v>92.7</v>
      </c>
      <c r="F11" s="84">
        <f t="shared" si="0"/>
        <v>-9</v>
      </c>
      <c r="H11" s="86">
        <f t="shared" si="2"/>
        <v>1.7</v>
      </c>
      <c r="I11" s="87">
        <f t="shared" si="3"/>
        <v>0.1</v>
      </c>
      <c r="J11" s="87">
        <f t="shared" si="3"/>
        <v>0.1</v>
      </c>
    </row>
    <row r="12" spans="2:10" s="83" customFormat="1" ht="24.75" customHeight="1">
      <c r="B12" s="175" t="s">
        <v>107</v>
      </c>
      <c r="C12" s="84">
        <v>36</v>
      </c>
      <c r="D12" s="84">
        <v>57</v>
      </c>
      <c r="E12" s="85">
        <f t="shared" si="1"/>
        <v>158.3</v>
      </c>
      <c r="F12" s="84">
        <f t="shared" si="0"/>
        <v>21</v>
      </c>
      <c r="H12" s="88">
        <f t="shared" si="2"/>
        <v>0.8</v>
      </c>
      <c r="I12" s="87">
        <f t="shared" si="3"/>
        <v>0</v>
      </c>
      <c r="J12" s="87">
        <f t="shared" si="3"/>
        <v>0.1</v>
      </c>
    </row>
    <row r="13" spans="2:10" s="83" customFormat="1" ht="24.75" customHeight="1">
      <c r="B13" s="175" t="s">
        <v>108</v>
      </c>
      <c r="C13" s="84">
        <v>48</v>
      </c>
      <c r="D13" s="84">
        <v>240</v>
      </c>
      <c r="E13" s="85">
        <f t="shared" si="1"/>
        <v>500</v>
      </c>
      <c r="F13" s="84">
        <f t="shared" si="0"/>
        <v>192</v>
      </c>
      <c r="H13" s="86">
        <f t="shared" si="2"/>
        <v>3.5</v>
      </c>
      <c r="I13" s="87">
        <f t="shared" si="3"/>
        <v>0</v>
      </c>
      <c r="J13" s="87">
        <f t="shared" si="3"/>
        <v>0.2</v>
      </c>
    </row>
    <row r="14" spans="2:10" s="83" customFormat="1" ht="24.75" customHeight="1">
      <c r="B14" s="175" t="s">
        <v>109</v>
      </c>
      <c r="C14" s="84">
        <v>89</v>
      </c>
      <c r="D14" s="84">
        <v>0</v>
      </c>
      <c r="E14" s="85">
        <f t="shared" si="1"/>
        <v>0</v>
      </c>
      <c r="F14" s="84">
        <f t="shared" si="0"/>
        <v>-89</v>
      </c>
      <c r="H14" s="86">
        <f t="shared" si="2"/>
        <v>0</v>
      </c>
      <c r="I14" s="87">
        <f t="shared" si="3"/>
        <v>0.1</v>
      </c>
      <c r="J14" s="87">
        <f t="shared" si="3"/>
        <v>0</v>
      </c>
    </row>
    <row r="15" spans="2:10" s="83" customFormat="1" ht="24.75" customHeight="1">
      <c r="B15" s="175" t="s">
        <v>110</v>
      </c>
      <c r="C15" s="84">
        <v>103</v>
      </c>
      <c r="D15" s="84">
        <v>19</v>
      </c>
      <c r="E15" s="85">
        <f t="shared" si="1"/>
        <v>18.4</v>
      </c>
      <c r="F15" s="84">
        <f t="shared" si="0"/>
        <v>-84</v>
      </c>
      <c r="H15" s="86">
        <f t="shared" si="2"/>
        <v>0.3</v>
      </c>
      <c r="I15" s="87">
        <f t="shared" si="3"/>
        <v>0.1</v>
      </c>
      <c r="J15" s="87">
        <f t="shared" si="3"/>
        <v>0</v>
      </c>
    </row>
    <row r="16" spans="2:10" s="83" customFormat="1" ht="24.75" customHeight="1">
      <c r="B16" s="175" t="s">
        <v>111</v>
      </c>
      <c r="C16" s="84">
        <v>10</v>
      </c>
      <c r="D16" s="84">
        <v>147</v>
      </c>
      <c r="E16" s="85">
        <f t="shared" si="1"/>
        <v>1470</v>
      </c>
      <c r="F16" s="84">
        <f t="shared" si="0"/>
        <v>137</v>
      </c>
      <c r="H16" s="86">
        <f t="shared" si="2"/>
        <v>2.2</v>
      </c>
      <c r="I16" s="87">
        <f t="shared" si="3"/>
        <v>0</v>
      </c>
      <c r="J16" s="87">
        <f t="shared" si="3"/>
        <v>0.1</v>
      </c>
    </row>
    <row r="17" spans="2:10" s="83" customFormat="1" ht="24.75" customHeight="1">
      <c r="B17" s="175" t="s">
        <v>112</v>
      </c>
      <c r="C17" s="84">
        <v>6</v>
      </c>
      <c r="D17" s="84">
        <v>0</v>
      </c>
      <c r="E17" s="85">
        <f t="shared" si="1"/>
        <v>0</v>
      </c>
      <c r="F17" s="84">
        <f t="shared" si="0"/>
        <v>-6</v>
      </c>
      <c r="H17" s="86">
        <f t="shared" si="2"/>
        <v>0</v>
      </c>
      <c r="I17" s="87">
        <f t="shared" si="3"/>
        <v>0</v>
      </c>
      <c r="J17" s="87">
        <f t="shared" si="3"/>
        <v>0</v>
      </c>
    </row>
    <row r="18" spans="2:10" s="83" customFormat="1" ht="24.75" customHeight="1">
      <c r="B18" s="175" t="s">
        <v>113</v>
      </c>
      <c r="C18" s="84">
        <v>38</v>
      </c>
      <c r="D18" s="84">
        <v>1</v>
      </c>
      <c r="E18" s="85">
        <f t="shared" si="1"/>
        <v>2.6</v>
      </c>
      <c r="F18" s="84">
        <f t="shared" si="0"/>
        <v>-37</v>
      </c>
      <c r="H18" s="86">
        <f t="shared" si="2"/>
        <v>0</v>
      </c>
      <c r="I18" s="87">
        <f t="shared" si="3"/>
        <v>0</v>
      </c>
      <c r="J18" s="87">
        <f t="shared" si="3"/>
        <v>0</v>
      </c>
    </row>
    <row r="19" spans="2:10" s="83" customFormat="1" ht="24.75" customHeight="1">
      <c r="B19" s="175" t="s">
        <v>114</v>
      </c>
      <c r="C19" s="84">
        <v>117</v>
      </c>
      <c r="D19" s="84">
        <v>13</v>
      </c>
      <c r="E19" s="85">
        <f t="shared" si="1"/>
        <v>11.1</v>
      </c>
      <c r="F19" s="84">
        <f t="shared" si="0"/>
        <v>-104</v>
      </c>
      <c r="H19" s="88">
        <f t="shared" si="2"/>
        <v>0.2</v>
      </c>
      <c r="I19" s="87">
        <f t="shared" si="3"/>
        <v>0.1</v>
      </c>
      <c r="J19" s="87">
        <f t="shared" si="3"/>
        <v>0</v>
      </c>
    </row>
    <row r="20" spans="2:10" s="83" customFormat="1" ht="24.75" customHeight="1">
      <c r="B20" s="175" t="s">
        <v>115</v>
      </c>
      <c r="C20" s="84">
        <v>0</v>
      </c>
      <c r="D20" s="84">
        <v>30</v>
      </c>
      <c r="E20" s="85" t="e">
        <f t="shared" si="1"/>
        <v>#DIV/0!</v>
      </c>
      <c r="F20" s="84">
        <f t="shared" si="0"/>
        <v>30</v>
      </c>
      <c r="H20" s="88">
        <f t="shared" si="2"/>
        <v>0.4</v>
      </c>
      <c r="I20" s="87">
        <f t="shared" si="3"/>
        <v>0</v>
      </c>
      <c r="J20" s="87">
        <f t="shared" si="3"/>
        <v>0</v>
      </c>
    </row>
    <row r="21" spans="2:10" s="83" customFormat="1" ht="24.75" customHeight="1">
      <c r="B21" s="175" t="s">
        <v>116</v>
      </c>
      <c r="C21" s="84">
        <v>10</v>
      </c>
      <c r="D21" s="84">
        <v>30</v>
      </c>
      <c r="E21" s="85">
        <f t="shared" si="1"/>
        <v>300</v>
      </c>
      <c r="F21" s="84">
        <f t="shared" si="0"/>
        <v>20</v>
      </c>
      <c r="H21" s="88">
        <f t="shared" si="2"/>
        <v>0.4</v>
      </c>
      <c r="I21" s="87">
        <f t="shared" si="3"/>
        <v>0</v>
      </c>
      <c r="J21" s="87">
        <f t="shared" si="3"/>
        <v>0</v>
      </c>
    </row>
    <row r="22" spans="2:10" s="83" customFormat="1" ht="24.75" customHeight="1">
      <c r="B22" s="175" t="s">
        <v>117</v>
      </c>
      <c r="C22" s="84">
        <v>69</v>
      </c>
      <c r="D22" s="84">
        <v>64</v>
      </c>
      <c r="E22" s="85">
        <f t="shared" si="1"/>
        <v>92.8</v>
      </c>
      <c r="F22" s="84">
        <f t="shared" si="0"/>
        <v>-5</v>
      </c>
      <c r="H22" s="86">
        <f t="shared" si="2"/>
        <v>0.9</v>
      </c>
      <c r="I22" s="87">
        <f t="shared" si="3"/>
        <v>0.1</v>
      </c>
      <c r="J22" s="87">
        <f t="shared" si="3"/>
        <v>0.1</v>
      </c>
    </row>
    <row r="23" spans="2:10" s="83" customFormat="1" ht="24.75" customHeight="1">
      <c r="B23" s="175" t="s">
        <v>118</v>
      </c>
      <c r="C23" s="89">
        <v>80</v>
      </c>
      <c r="D23" s="89">
        <v>0</v>
      </c>
      <c r="E23" s="90">
        <f t="shared" si="1"/>
        <v>0</v>
      </c>
      <c r="F23" s="84">
        <f t="shared" si="0"/>
        <v>-80</v>
      </c>
      <c r="H23" s="86">
        <f t="shared" si="2"/>
        <v>0</v>
      </c>
      <c r="I23" s="87">
        <f t="shared" si="3"/>
        <v>0.1</v>
      </c>
      <c r="J23" s="87">
        <f t="shared" si="3"/>
        <v>0</v>
      </c>
    </row>
    <row r="24" spans="2:10" s="83" customFormat="1" ht="24.75" customHeight="1">
      <c r="B24" s="175" t="s">
        <v>119</v>
      </c>
      <c r="C24" s="84">
        <v>113</v>
      </c>
      <c r="D24" s="84">
        <v>797</v>
      </c>
      <c r="E24" s="85">
        <f t="shared" si="1"/>
        <v>705.3</v>
      </c>
      <c r="F24" s="84">
        <f t="shared" si="0"/>
        <v>684</v>
      </c>
      <c r="H24" s="86">
        <f t="shared" si="2"/>
        <v>11.7</v>
      </c>
      <c r="I24" s="87">
        <f t="shared" si="3"/>
        <v>0.1</v>
      </c>
      <c r="J24" s="87">
        <f t="shared" si="3"/>
        <v>0.8</v>
      </c>
    </row>
    <row r="25" spans="2:10" s="83" customFormat="1" ht="24.75" customHeight="1">
      <c r="B25" s="175" t="s">
        <v>120</v>
      </c>
      <c r="C25" s="84">
        <v>48</v>
      </c>
      <c r="D25" s="84">
        <v>103</v>
      </c>
      <c r="E25" s="85">
        <f t="shared" si="1"/>
        <v>214.6</v>
      </c>
      <c r="F25" s="84">
        <f t="shared" si="0"/>
        <v>55</v>
      </c>
      <c r="H25" s="86">
        <f t="shared" si="2"/>
        <v>1.5</v>
      </c>
      <c r="I25" s="87">
        <f t="shared" si="3"/>
        <v>0</v>
      </c>
      <c r="J25" s="87">
        <f t="shared" si="3"/>
        <v>0.1</v>
      </c>
    </row>
    <row r="26" spans="2:10" s="83" customFormat="1" ht="24.75" customHeight="1">
      <c r="B26" s="175" t="s">
        <v>121</v>
      </c>
      <c r="C26" s="84">
        <v>57</v>
      </c>
      <c r="D26" s="84">
        <v>54</v>
      </c>
      <c r="E26" s="85">
        <f t="shared" si="1"/>
        <v>94.7</v>
      </c>
      <c r="F26" s="84">
        <f t="shared" si="0"/>
        <v>-3</v>
      </c>
      <c r="H26" s="86">
        <f t="shared" si="2"/>
        <v>0.8</v>
      </c>
      <c r="I26" s="87">
        <f t="shared" si="3"/>
        <v>0.1</v>
      </c>
      <c r="J26" s="87">
        <f t="shared" si="3"/>
        <v>0.1</v>
      </c>
    </row>
    <row r="27" spans="2:10" s="83" customFormat="1" ht="24.75" customHeight="1">
      <c r="B27" s="175" t="s">
        <v>122</v>
      </c>
      <c r="C27" s="84">
        <v>154</v>
      </c>
      <c r="D27" s="84">
        <v>83</v>
      </c>
      <c r="E27" s="85">
        <f t="shared" si="1"/>
        <v>53.9</v>
      </c>
      <c r="F27" s="84">
        <f t="shared" si="0"/>
        <v>-71</v>
      </c>
      <c r="H27" s="86">
        <f t="shared" si="2"/>
        <v>1.2</v>
      </c>
      <c r="I27" s="87">
        <f t="shared" si="3"/>
        <v>0.2</v>
      </c>
      <c r="J27" s="87">
        <f t="shared" si="3"/>
        <v>0.1</v>
      </c>
    </row>
    <row r="28" spans="2:10" s="83" customFormat="1" ht="24.75" customHeight="1">
      <c r="B28" s="175" t="s">
        <v>123</v>
      </c>
      <c r="C28" s="84">
        <v>166</v>
      </c>
      <c r="D28" s="84">
        <v>86</v>
      </c>
      <c r="E28" s="85">
        <f t="shared" si="1"/>
        <v>51.8</v>
      </c>
      <c r="F28" s="84">
        <f t="shared" si="0"/>
        <v>-80</v>
      </c>
      <c r="H28" s="86">
        <f t="shared" si="2"/>
        <v>1.3</v>
      </c>
      <c r="I28" s="87">
        <f t="shared" si="3"/>
        <v>0.2</v>
      </c>
      <c r="J28" s="87">
        <f t="shared" si="3"/>
        <v>0.1</v>
      </c>
    </row>
    <row r="29" spans="2:10" s="83" customFormat="1" ht="24.75" customHeight="1">
      <c r="B29" s="175" t="s">
        <v>124</v>
      </c>
      <c r="C29" s="84">
        <v>155</v>
      </c>
      <c r="D29" s="84">
        <v>246</v>
      </c>
      <c r="E29" s="85">
        <f t="shared" si="1"/>
        <v>158.7</v>
      </c>
      <c r="F29" s="84">
        <f t="shared" si="0"/>
        <v>91</v>
      </c>
      <c r="H29" s="86">
        <f t="shared" si="2"/>
        <v>3.6</v>
      </c>
      <c r="I29" s="87">
        <f t="shared" si="3"/>
        <v>0.2</v>
      </c>
      <c r="J29" s="87">
        <f t="shared" si="3"/>
        <v>0.2</v>
      </c>
    </row>
    <row r="30" spans="2:10" s="83" customFormat="1" ht="24.75" customHeight="1">
      <c r="B30" s="175" t="s">
        <v>125</v>
      </c>
      <c r="C30" s="84">
        <v>1617</v>
      </c>
      <c r="D30" s="84">
        <v>3945</v>
      </c>
      <c r="E30" s="85">
        <f t="shared" si="1"/>
        <v>244</v>
      </c>
      <c r="F30" s="84">
        <f t="shared" si="0"/>
        <v>2328</v>
      </c>
      <c r="H30" s="86">
        <f t="shared" si="2"/>
        <v>58</v>
      </c>
      <c r="I30" s="87">
        <f t="shared" si="3"/>
        <v>1.6</v>
      </c>
      <c r="J30" s="87">
        <f t="shared" si="3"/>
        <v>3.9</v>
      </c>
    </row>
  </sheetData>
  <sheetProtection/>
  <mergeCells count="6">
    <mergeCell ref="B1:F1"/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4">
      <selection activeCell="C15" sqref="C15"/>
    </sheetView>
  </sheetViews>
  <sheetFormatPr defaultColWidth="8.8515625" defaultRowHeight="15"/>
  <cols>
    <col min="1" max="1" width="45.57421875" style="30" customWidth="1"/>
    <col min="2" max="3" width="15.7109375" style="30" customWidth="1"/>
    <col min="4" max="4" width="14.28125" style="30" customWidth="1"/>
    <col min="5" max="5" width="15.28125" style="30" customWidth="1"/>
    <col min="6" max="8" width="8.8515625" style="30" customWidth="1"/>
    <col min="9" max="9" width="43.00390625" style="30" customWidth="1"/>
    <col min="10" max="16384" width="8.8515625" style="30" customWidth="1"/>
  </cols>
  <sheetData>
    <row r="1" spans="1:5" s="25" customFormat="1" ht="41.25" customHeight="1">
      <c r="A1" s="192" t="s">
        <v>129</v>
      </c>
      <c r="B1" s="192"/>
      <c r="C1" s="192"/>
      <c r="D1" s="192"/>
      <c r="E1" s="192"/>
    </row>
    <row r="2" spans="1:5" s="25" customFormat="1" ht="21.75" customHeight="1">
      <c r="A2" s="193" t="s">
        <v>21</v>
      </c>
      <c r="B2" s="193"/>
      <c r="C2" s="193"/>
      <c r="D2" s="193"/>
      <c r="E2" s="193"/>
    </row>
    <row r="3" spans="1:5" s="27" customFormat="1" ht="12" customHeight="1" thickBot="1">
      <c r="A3" s="26"/>
      <c r="B3" s="26"/>
      <c r="C3" s="26"/>
      <c r="D3" s="26"/>
      <c r="E3" s="26"/>
    </row>
    <row r="4" spans="1:5" s="27" customFormat="1" ht="27" customHeight="1">
      <c r="A4" s="194"/>
      <c r="B4" s="196" t="s">
        <v>127</v>
      </c>
      <c r="C4" s="196" t="s">
        <v>130</v>
      </c>
      <c r="D4" s="197" t="s">
        <v>57</v>
      </c>
      <c r="E4" s="198"/>
    </row>
    <row r="5" spans="1:5" s="27" customFormat="1" ht="33" customHeight="1">
      <c r="A5" s="195"/>
      <c r="B5" s="190"/>
      <c r="C5" s="190"/>
      <c r="D5" s="93" t="s">
        <v>59</v>
      </c>
      <c r="E5" s="106" t="s">
        <v>2</v>
      </c>
    </row>
    <row r="6" spans="1:5" s="28" customFormat="1" ht="34.5" customHeight="1">
      <c r="A6" s="107" t="s">
        <v>22</v>
      </c>
      <c r="B6" s="35">
        <v>3233</v>
      </c>
      <c r="C6" s="35">
        <v>6804</v>
      </c>
      <c r="D6" s="108">
        <f>C6-B6</f>
        <v>3571</v>
      </c>
      <c r="E6" s="109">
        <f>ROUND(C6/B6*100,1)</f>
        <v>210.5</v>
      </c>
    </row>
    <row r="7" spans="1:9" ht="39.75" customHeight="1">
      <c r="A7" s="110" t="s">
        <v>23</v>
      </c>
      <c r="B7" s="144">
        <v>74</v>
      </c>
      <c r="C7" s="111">
        <v>1</v>
      </c>
      <c r="D7" s="112">
        <f aca="true" t="shared" si="0" ref="D7:D25">C7-B7</f>
        <v>-73</v>
      </c>
      <c r="E7" s="113">
        <f aca="true" t="shared" si="1" ref="E7:E25">ROUND(C7/B7*100,1)</f>
        <v>1.4</v>
      </c>
      <c r="F7" s="28"/>
      <c r="G7" s="29"/>
      <c r="I7" s="31"/>
    </row>
    <row r="8" spans="1:9" ht="44.25" customHeight="1">
      <c r="A8" s="110" t="s">
        <v>24</v>
      </c>
      <c r="B8" s="111">
        <v>0</v>
      </c>
      <c r="C8" s="111">
        <v>0</v>
      </c>
      <c r="D8" s="112">
        <f t="shared" si="0"/>
        <v>0</v>
      </c>
      <c r="E8" s="113" t="e">
        <f t="shared" si="1"/>
        <v>#DIV/0!</v>
      </c>
      <c r="F8" s="28"/>
      <c r="G8" s="29"/>
      <c r="I8" s="31"/>
    </row>
    <row r="9" spans="1:9" s="32" customFormat="1" ht="27" customHeight="1">
      <c r="A9" s="110" t="s">
        <v>25</v>
      </c>
      <c r="B9" s="111">
        <v>460</v>
      </c>
      <c r="C9" s="111">
        <v>500</v>
      </c>
      <c r="D9" s="112">
        <f t="shared" si="0"/>
        <v>40</v>
      </c>
      <c r="E9" s="113">
        <f t="shared" si="1"/>
        <v>108.7</v>
      </c>
      <c r="F9" s="28"/>
      <c r="G9" s="29"/>
      <c r="H9" s="30"/>
      <c r="I9" s="31"/>
    </row>
    <row r="10" spans="1:11" ht="43.5" customHeight="1">
      <c r="A10" s="110" t="s">
        <v>26</v>
      </c>
      <c r="B10" s="111">
        <v>1</v>
      </c>
      <c r="C10" s="111">
        <v>151</v>
      </c>
      <c r="D10" s="112">
        <f t="shared" si="0"/>
        <v>150</v>
      </c>
      <c r="E10" s="113">
        <f t="shared" si="1"/>
        <v>15100</v>
      </c>
      <c r="F10" s="28"/>
      <c r="G10" s="29"/>
      <c r="I10" s="31"/>
      <c r="K10" s="33"/>
    </row>
    <row r="11" spans="1:9" ht="42" customHeight="1">
      <c r="A11" s="110" t="s">
        <v>27</v>
      </c>
      <c r="B11" s="111">
        <v>0</v>
      </c>
      <c r="C11" s="111">
        <v>0</v>
      </c>
      <c r="D11" s="112">
        <f t="shared" si="0"/>
        <v>0</v>
      </c>
      <c r="E11" s="113" t="e">
        <f t="shared" si="1"/>
        <v>#DIV/0!</v>
      </c>
      <c r="F11" s="28"/>
      <c r="G11" s="29"/>
      <c r="I11" s="31"/>
    </row>
    <row r="12" spans="1:9" ht="19.5" customHeight="1">
      <c r="A12" s="110" t="s">
        <v>28</v>
      </c>
      <c r="B12" s="111">
        <v>4</v>
      </c>
      <c r="C12" s="111">
        <v>160</v>
      </c>
      <c r="D12" s="112">
        <f t="shared" si="0"/>
        <v>156</v>
      </c>
      <c r="E12" s="113">
        <f t="shared" si="1"/>
        <v>4000</v>
      </c>
      <c r="F12" s="28"/>
      <c r="G12" s="29"/>
      <c r="I12" s="94"/>
    </row>
    <row r="13" spans="1:9" ht="41.25" customHeight="1">
      <c r="A13" s="110" t="s">
        <v>29</v>
      </c>
      <c r="B13" s="111">
        <v>25</v>
      </c>
      <c r="C13" s="111">
        <v>47</v>
      </c>
      <c r="D13" s="112">
        <f t="shared" si="0"/>
        <v>22</v>
      </c>
      <c r="E13" s="113">
        <f t="shared" si="1"/>
        <v>188</v>
      </c>
      <c r="F13" s="28"/>
      <c r="G13" s="29"/>
      <c r="I13" s="31"/>
    </row>
    <row r="14" spans="1:9" ht="41.25" customHeight="1">
      <c r="A14" s="110" t="s">
        <v>30</v>
      </c>
      <c r="B14" s="111">
        <v>204</v>
      </c>
      <c r="C14" s="111">
        <v>32</v>
      </c>
      <c r="D14" s="112">
        <f t="shared" si="0"/>
        <v>-172</v>
      </c>
      <c r="E14" s="113">
        <f t="shared" si="1"/>
        <v>15.7</v>
      </c>
      <c r="F14" s="28"/>
      <c r="G14" s="29"/>
      <c r="I14" s="31"/>
    </row>
    <row r="15" spans="1:9" ht="42" customHeight="1">
      <c r="A15" s="110" t="s">
        <v>31</v>
      </c>
      <c r="B15" s="111">
        <v>0</v>
      </c>
      <c r="C15" s="111">
        <v>2</v>
      </c>
      <c r="D15" s="112">
        <f t="shared" si="0"/>
        <v>2</v>
      </c>
      <c r="E15" s="113" t="e">
        <f t="shared" si="1"/>
        <v>#DIV/0!</v>
      </c>
      <c r="F15" s="28"/>
      <c r="G15" s="29"/>
      <c r="I15" s="31"/>
    </row>
    <row r="16" spans="1:9" ht="23.25" customHeight="1">
      <c r="A16" s="110" t="s">
        <v>32</v>
      </c>
      <c r="B16" s="111">
        <v>18</v>
      </c>
      <c r="C16" s="111">
        <v>92</v>
      </c>
      <c r="D16" s="112">
        <f t="shared" si="0"/>
        <v>74</v>
      </c>
      <c r="E16" s="113">
        <f t="shared" si="1"/>
        <v>511.1</v>
      </c>
      <c r="F16" s="28"/>
      <c r="G16" s="29"/>
      <c r="I16" s="31"/>
    </row>
    <row r="17" spans="1:9" ht="22.5" customHeight="1">
      <c r="A17" s="110" t="s">
        <v>33</v>
      </c>
      <c r="B17" s="111">
        <v>2</v>
      </c>
      <c r="C17" s="111">
        <v>0</v>
      </c>
      <c r="D17" s="112">
        <f t="shared" si="0"/>
        <v>-2</v>
      </c>
      <c r="E17" s="113">
        <f t="shared" si="1"/>
        <v>0</v>
      </c>
      <c r="F17" s="28"/>
      <c r="G17" s="29"/>
      <c r="I17" s="31"/>
    </row>
    <row r="18" spans="1:9" ht="22.5" customHeight="1">
      <c r="A18" s="110" t="s">
        <v>34</v>
      </c>
      <c r="B18" s="111">
        <v>0</v>
      </c>
      <c r="C18" s="111">
        <v>0</v>
      </c>
      <c r="D18" s="112">
        <f t="shared" si="0"/>
        <v>0</v>
      </c>
      <c r="E18" s="113" t="e">
        <f t="shared" si="1"/>
        <v>#DIV/0!</v>
      </c>
      <c r="F18" s="28"/>
      <c r="G18" s="29"/>
      <c r="I18" s="31"/>
    </row>
    <row r="19" spans="1:9" ht="38.25" customHeight="1">
      <c r="A19" s="110" t="s">
        <v>35</v>
      </c>
      <c r="B19" s="111">
        <v>128</v>
      </c>
      <c r="C19" s="111">
        <v>16</v>
      </c>
      <c r="D19" s="112">
        <f t="shared" si="0"/>
        <v>-112</v>
      </c>
      <c r="E19" s="113">
        <f t="shared" si="1"/>
        <v>12.5</v>
      </c>
      <c r="F19" s="28"/>
      <c r="G19" s="29"/>
      <c r="I19" s="95"/>
    </row>
    <row r="20" spans="1:9" ht="35.25" customHeight="1">
      <c r="A20" s="110" t="s">
        <v>36</v>
      </c>
      <c r="B20" s="111">
        <v>5</v>
      </c>
      <c r="C20" s="111">
        <v>353</v>
      </c>
      <c r="D20" s="112">
        <f t="shared" si="0"/>
        <v>348</v>
      </c>
      <c r="E20" s="113">
        <f t="shared" si="1"/>
        <v>7060</v>
      </c>
      <c r="F20" s="28"/>
      <c r="G20" s="29"/>
      <c r="I20" s="31"/>
    </row>
    <row r="21" spans="1:9" ht="41.25" customHeight="1">
      <c r="A21" s="110" t="s">
        <v>37</v>
      </c>
      <c r="B21" s="111">
        <v>1489</v>
      </c>
      <c r="C21" s="111">
        <v>517</v>
      </c>
      <c r="D21" s="112">
        <f t="shared" si="0"/>
        <v>-972</v>
      </c>
      <c r="E21" s="113">
        <f t="shared" si="1"/>
        <v>34.7</v>
      </c>
      <c r="F21" s="28"/>
      <c r="G21" s="29"/>
      <c r="I21" s="31"/>
    </row>
    <row r="22" spans="1:9" ht="19.5" customHeight="1">
      <c r="A22" s="110" t="s">
        <v>38</v>
      </c>
      <c r="B22" s="111">
        <v>606</v>
      </c>
      <c r="C22" s="111">
        <v>1257</v>
      </c>
      <c r="D22" s="112">
        <f t="shared" si="0"/>
        <v>651</v>
      </c>
      <c r="E22" s="113">
        <f t="shared" si="1"/>
        <v>207.4</v>
      </c>
      <c r="F22" s="28"/>
      <c r="G22" s="29"/>
      <c r="I22" s="31"/>
    </row>
    <row r="23" spans="1:9" ht="39" customHeight="1">
      <c r="A23" s="110" t="s">
        <v>39</v>
      </c>
      <c r="B23" s="111">
        <v>208</v>
      </c>
      <c r="C23" s="111">
        <v>3661</v>
      </c>
      <c r="D23" s="112">
        <f t="shared" si="0"/>
        <v>3453</v>
      </c>
      <c r="E23" s="113">
        <f t="shared" si="1"/>
        <v>1760.1</v>
      </c>
      <c r="F23" s="28"/>
      <c r="G23" s="29"/>
      <c r="I23" s="31"/>
    </row>
    <row r="24" spans="1:9" ht="38.25" customHeight="1">
      <c r="A24" s="110" t="s">
        <v>40</v>
      </c>
      <c r="B24" s="111">
        <v>9</v>
      </c>
      <c r="C24" s="111">
        <v>14</v>
      </c>
      <c r="D24" s="112">
        <f t="shared" si="0"/>
        <v>5</v>
      </c>
      <c r="E24" s="113">
        <f t="shared" si="1"/>
        <v>155.6</v>
      </c>
      <c r="F24" s="28"/>
      <c r="G24" s="29"/>
      <c r="I24" s="31"/>
    </row>
    <row r="25" spans="1:9" ht="22.5" customHeight="1" thickBot="1">
      <c r="A25" s="114" t="s">
        <v>41</v>
      </c>
      <c r="B25" s="115">
        <v>0</v>
      </c>
      <c r="C25" s="115">
        <v>1</v>
      </c>
      <c r="D25" s="116">
        <f t="shared" si="0"/>
        <v>1</v>
      </c>
      <c r="E25" s="117" t="e">
        <f t="shared" si="1"/>
        <v>#DIV/0!</v>
      </c>
      <c r="F25" s="28"/>
      <c r="G25" s="29"/>
      <c r="I25" s="31"/>
    </row>
    <row r="26" spans="1:9" ht="15">
      <c r="A26" s="34"/>
      <c r="B26" s="143">
        <f>SUM(B7:B25)</f>
        <v>3233</v>
      </c>
      <c r="C26" s="34">
        <f>SUM(C7:C25)</f>
        <v>6804</v>
      </c>
      <c r="D26" s="34"/>
      <c r="E26" s="34"/>
      <c r="I26" s="31"/>
    </row>
    <row r="27" spans="1:5" ht="12.75">
      <c r="A27" s="34"/>
      <c r="B27" s="34"/>
      <c r="C27" s="34"/>
      <c r="D27" s="34"/>
      <c r="E2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2">
      <selection activeCell="C16" sqref="C16"/>
    </sheetView>
  </sheetViews>
  <sheetFormatPr defaultColWidth="8.8515625" defaultRowHeight="15"/>
  <cols>
    <col min="1" max="1" width="52.8515625" style="30" customWidth="1"/>
    <col min="2" max="2" width="22.7109375" style="30" customWidth="1"/>
    <col min="3" max="4" width="22.00390625" style="30" customWidth="1"/>
    <col min="5" max="5" width="21.57421875" style="30" customWidth="1"/>
    <col min="6" max="6" width="8.8515625" style="30" customWidth="1"/>
    <col min="7" max="7" width="10.8515625" style="30" bestFit="1" customWidth="1"/>
    <col min="8" max="16384" width="8.8515625" style="30" customWidth="1"/>
  </cols>
  <sheetData>
    <row r="1" spans="1:5" s="25" customFormat="1" ht="49.5" customHeight="1">
      <c r="A1" s="199" t="s">
        <v>131</v>
      </c>
      <c r="B1" s="199"/>
      <c r="C1" s="199"/>
      <c r="D1" s="199"/>
      <c r="E1" s="199"/>
    </row>
    <row r="2" spans="1:5" s="25" customFormat="1" ht="20.25" customHeight="1">
      <c r="A2" s="200" t="s">
        <v>42</v>
      </c>
      <c r="B2" s="200"/>
      <c r="C2" s="200"/>
      <c r="D2" s="200"/>
      <c r="E2" s="200"/>
    </row>
    <row r="3" spans="1:5" s="25" customFormat="1" ht="17.25" customHeight="1" thickBot="1">
      <c r="A3" s="92"/>
      <c r="B3" s="92"/>
      <c r="C3" s="92"/>
      <c r="D3" s="92"/>
      <c r="E3" s="92"/>
    </row>
    <row r="4" spans="1:5" s="27" customFormat="1" ht="25.5" customHeight="1">
      <c r="A4" s="201"/>
      <c r="B4" s="196" t="s">
        <v>127</v>
      </c>
      <c r="C4" s="196" t="s">
        <v>130</v>
      </c>
      <c r="D4" s="203" t="s">
        <v>57</v>
      </c>
      <c r="E4" s="204"/>
    </row>
    <row r="5" spans="1:5" s="27" customFormat="1" ht="37.5" customHeight="1">
      <c r="A5" s="202"/>
      <c r="B5" s="190"/>
      <c r="C5" s="190"/>
      <c r="D5" s="96" t="s">
        <v>59</v>
      </c>
      <c r="E5" s="97" t="s">
        <v>2</v>
      </c>
    </row>
    <row r="6" spans="1:7" s="36" customFormat="1" ht="34.5" customHeight="1">
      <c r="A6" s="98" t="s">
        <v>22</v>
      </c>
      <c r="B6" s="35">
        <v>3233</v>
      </c>
      <c r="C6" s="35">
        <v>6804</v>
      </c>
      <c r="D6" s="35">
        <f>C6-B6</f>
        <v>3571</v>
      </c>
      <c r="E6" s="99">
        <f>ROUND(C6/B6*100,1)</f>
        <v>210.5</v>
      </c>
      <c r="G6" s="37"/>
    </row>
    <row r="7" spans="1:11" ht="51" customHeight="1">
      <c r="A7" s="100" t="s">
        <v>43</v>
      </c>
      <c r="B7" s="38">
        <v>824</v>
      </c>
      <c r="C7" s="38">
        <v>998</v>
      </c>
      <c r="D7" s="39">
        <f aca="true" t="shared" si="0" ref="D7:D15">C7-B7</f>
        <v>174</v>
      </c>
      <c r="E7" s="101">
        <f aca="true" t="shared" si="1" ref="E7:E15">ROUND(C7/B7*100,1)</f>
        <v>121.1</v>
      </c>
      <c r="G7" s="37"/>
      <c r="H7" s="40"/>
      <c r="K7" s="40"/>
    </row>
    <row r="8" spans="1:11" ht="35.25" customHeight="1">
      <c r="A8" s="100" t="s">
        <v>44</v>
      </c>
      <c r="B8" s="38">
        <v>940</v>
      </c>
      <c r="C8" s="38">
        <v>1060</v>
      </c>
      <c r="D8" s="39">
        <f t="shared" si="0"/>
        <v>120</v>
      </c>
      <c r="E8" s="101">
        <f t="shared" si="1"/>
        <v>112.8</v>
      </c>
      <c r="G8" s="37"/>
      <c r="H8" s="40"/>
      <c r="K8" s="40"/>
    </row>
    <row r="9" spans="1:11" s="32" customFormat="1" ht="25.5" customHeight="1">
      <c r="A9" s="100" t="s">
        <v>45</v>
      </c>
      <c r="B9" s="38">
        <v>555</v>
      </c>
      <c r="C9" s="38">
        <v>2082</v>
      </c>
      <c r="D9" s="39">
        <f t="shared" si="0"/>
        <v>1527</v>
      </c>
      <c r="E9" s="101">
        <f t="shared" si="1"/>
        <v>375.1</v>
      </c>
      <c r="F9" s="30"/>
      <c r="G9" s="37"/>
      <c r="H9" s="40"/>
      <c r="I9" s="30"/>
      <c r="K9" s="40"/>
    </row>
    <row r="10" spans="1:11" ht="36.75" customHeight="1">
      <c r="A10" s="100" t="s">
        <v>46</v>
      </c>
      <c r="B10" s="38">
        <v>81</v>
      </c>
      <c r="C10" s="38">
        <v>265</v>
      </c>
      <c r="D10" s="39">
        <f t="shared" si="0"/>
        <v>184</v>
      </c>
      <c r="E10" s="101">
        <f t="shared" si="1"/>
        <v>327.2</v>
      </c>
      <c r="G10" s="37"/>
      <c r="H10" s="40"/>
      <c r="K10" s="40"/>
    </row>
    <row r="11" spans="1:11" ht="28.5" customHeight="1">
      <c r="A11" s="100" t="s">
        <v>47</v>
      </c>
      <c r="B11" s="38">
        <v>251</v>
      </c>
      <c r="C11" s="38">
        <v>960</v>
      </c>
      <c r="D11" s="39">
        <f t="shared" si="0"/>
        <v>709</v>
      </c>
      <c r="E11" s="101">
        <f t="shared" si="1"/>
        <v>382.5</v>
      </c>
      <c r="G11" s="37"/>
      <c r="H11" s="40"/>
      <c r="K11" s="40"/>
    </row>
    <row r="12" spans="1:11" ht="59.25" customHeight="1">
      <c r="A12" s="100" t="s">
        <v>48</v>
      </c>
      <c r="B12" s="38">
        <v>16</v>
      </c>
      <c r="C12" s="38">
        <v>11</v>
      </c>
      <c r="D12" s="39">
        <f t="shared" si="0"/>
        <v>-5</v>
      </c>
      <c r="E12" s="101">
        <f t="shared" si="1"/>
        <v>68.8</v>
      </c>
      <c r="G12" s="37"/>
      <c r="H12" s="40"/>
      <c r="K12" s="40"/>
    </row>
    <row r="13" spans="1:18" ht="30.75" customHeight="1">
      <c r="A13" s="100" t="s">
        <v>49</v>
      </c>
      <c r="B13" s="38">
        <v>112</v>
      </c>
      <c r="C13" s="38">
        <v>520</v>
      </c>
      <c r="D13" s="39">
        <f t="shared" si="0"/>
        <v>408</v>
      </c>
      <c r="E13" s="101">
        <f t="shared" si="1"/>
        <v>464.3</v>
      </c>
      <c r="G13" s="37"/>
      <c r="H13" s="40"/>
      <c r="K13" s="40"/>
      <c r="R13" s="41"/>
    </row>
    <row r="14" spans="1:18" ht="75" customHeight="1">
      <c r="A14" s="100" t="s">
        <v>50</v>
      </c>
      <c r="B14" s="38">
        <v>142</v>
      </c>
      <c r="C14" s="38">
        <v>451</v>
      </c>
      <c r="D14" s="39">
        <f t="shared" si="0"/>
        <v>309</v>
      </c>
      <c r="E14" s="101">
        <f t="shared" si="1"/>
        <v>317.6</v>
      </c>
      <c r="G14" s="37"/>
      <c r="H14" s="40"/>
      <c r="K14" s="40"/>
      <c r="R14" s="41"/>
    </row>
    <row r="15" spans="1:18" ht="33" customHeight="1" thickBot="1">
      <c r="A15" s="102" t="s">
        <v>51</v>
      </c>
      <c r="B15" s="103">
        <v>312</v>
      </c>
      <c r="C15" s="103">
        <v>457</v>
      </c>
      <c r="D15" s="104">
        <f t="shared" si="0"/>
        <v>145</v>
      </c>
      <c r="E15" s="105">
        <f t="shared" si="1"/>
        <v>146.5</v>
      </c>
      <c r="G15" s="37"/>
      <c r="H15" s="40"/>
      <c r="K15" s="40"/>
      <c r="R15" s="41"/>
    </row>
    <row r="16" spans="1:18" ht="12.75">
      <c r="A16" s="34"/>
      <c r="B16" s="143">
        <f>SUM(B7:B15)</f>
        <v>3233</v>
      </c>
      <c r="C16" s="143">
        <f>SUM(C7:C15)</f>
        <v>6804</v>
      </c>
      <c r="D16" s="34"/>
      <c r="R16" s="41"/>
    </row>
    <row r="17" spans="1:18" ht="12.75">
      <c r="A17" s="34"/>
      <c r="B17" s="34"/>
      <c r="C17" s="34"/>
      <c r="D17" s="34"/>
      <c r="R17" s="41"/>
    </row>
    <row r="18" ht="12.75">
      <c r="R18" s="41"/>
    </row>
    <row r="19" ht="12.75">
      <c r="R19" s="41"/>
    </row>
    <row r="20" ht="12.75">
      <c r="R20" s="41"/>
    </row>
    <row r="21" ht="12.75">
      <c r="R21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9">
      <selection activeCell="A30" sqref="A30:E30"/>
    </sheetView>
  </sheetViews>
  <sheetFormatPr defaultColWidth="9.140625" defaultRowHeight="15"/>
  <cols>
    <col min="1" max="1" width="52.421875" style="1" customWidth="1"/>
    <col min="2" max="3" width="11.281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05" t="s">
        <v>61</v>
      </c>
      <c r="B1" s="205"/>
      <c r="C1" s="205"/>
      <c r="D1" s="205"/>
      <c r="E1" s="205"/>
    </row>
    <row r="2" spans="1:5" ht="27" customHeight="1" thickBot="1">
      <c r="A2" s="206" t="s">
        <v>132</v>
      </c>
      <c r="B2" s="206"/>
      <c r="C2" s="206"/>
      <c r="D2" s="206"/>
      <c r="E2" s="206"/>
    </row>
    <row r="3" spans="1:6" ht="18" customHeight="1">
      <c r="A3" s="207" t="s">
        <v>0</v>
      </c>
      <c r="B3" s="208" t="s">
        <v>127</v>
      </c>
      <c r="C3" s="208" t="s">
        <v>130</v>
      </c>
      <c r="D3" s="210" t="s">
        <v>1</v>
      </c>
      <c r="E3" s="210"/>
      <c r="F3" s="2"/>
    </row>
    <row r="4" spans="1:6" ht="50.25" customHeight="1">
      <c r="A4" s="207"/>
      <c r="B4" s="209"/>
      <c r="C4" s="209"/>
      <c r="D4" s="24" t="s">
        <v>2</v>
      </c>
      <c r="E4" s="52" t="s">
        <v>3</v>
      </c>
      <c r="F4" s="2"/>
    </row>
    <row r="5" spans="1:6" ht="21" customHeight="1">
      <c r="A5" s="53" t="s">
        <v>62</v>
      </c>
      <c r="B5" s="45">
        <v>40325</v>
      </c>
      <c r="C5" s="45">
        <v>37465</v>
      </c>
      <c r="D5" s="43">
        <f aca="true" t="shared" si="0" ref="D5:D19">ROUND(C5/B5*100,1)</f>
        <v>92.9</v>
      </c>
      <c r="E5" s="122">
        <f aca="true" t="shared" si="1" ref="E5:E18">C5-B5</f>
        <v>-2860</v>
      </c>
      <c r="F5" s="1" t="s">
        <v>4</v>
      </c>
    </row>
    <row r="6" spans="1:5" ht="15">
      <c r="A6" s="54" t="s">
        <v>5</v>
      </c>
      <c r="B6" s="123">
        <v>20065</v>
      </c>
      <c r="C6" s="123">
        <v>19266</v>
      </c>
      <c r="D6" s="48">
        <f t="shared" si="0"/>
        <v>96</v>
      </c>
      <c r="E6" s="124">
        <f t="shared" si="1"/>
        <v>-799</v>
      </c>
    </row>
    <row r="7" spans="1:7" ht="33" customHeight="1">
      <c r="A7" s="53" t="s">
        <v>63</v>
      </c>
      <c r="B7" s="47">
        <v>23046</v>
      </c>
      <c r="C7" s="125">
        <v>23876</v>
      </c>
      <c r="D7" s="43">
        <f t="shared" si="0"/>
        <v>103.6</v>
      </c>
      <c r="E7" s="129">
        <f t="shared" si="1"/>
        <v>830</v>
      </c>
      <c r="F7" s="3"/>
      <c r="G7" s="4"/>
    </row>
    <row r="8" spans="1:7" ht="32.25">
      <c r="A8" s="55" t="s">
        <v>64</v>
      </c>
      <c r="B8" s="126">
        <v>8354</v>
      </c>
      <c r="C8" s="127">
        <v>10016</v>
      </c>
      <c r="D8" s="43">
        <f t="shared" si="0"/>
        <v>119.9</v>
      </c>
      <c r="E8" s="129">
        <f t="shared" si="1"/>
        <v>1662</v>
      </c>
      <c r="F8" s="3"/>
      <c r="G8" s="4"/>
    </row>
    <row r="9" spans="1:7" ht="33" customHeight="1">
      <c r="A9" s="56" t="s">
        <v>6</v>
      </c>
      <c r="B9" s="132">
        <v>36.2</v>
      </c>
      <c r="C9" s="132">
        <v>42</v>
      </c>
      <c r="D9" s="177" t="s">
        <v>133</v>
      </c>
      <c r="E9" s="178"/>
      <c r="F9" s="5"/>
      <c r="G9" s="4"/>
    </row>
    <row r="10" spans="1:7" ht="33" customHeight="1">
      <c r="A10" s="54" t="s">
        <v>65</v>
      </c>
      <c r="B10" s="126">
        <v>18</v>
      </c>
      <c r="C10" s="126">
        <v>39</v>
      </c>
      <c r="D10" s="49">
        <f>ROUND(C10/B10*100,1)</f>
        <v>216.7</v>
      </c>
      <c r="E10" s="130">
        <f>C10-B10</f>
        <v>21</v>
      </c>
      <c r="F10" s="5"/>
      <c r="G10" s="4"/>
    </row>
    <row r="11" spans="1:7" ht="36" customHeight="1">
      <c r="A11" s="54" t="s">
        <v>66</v>
      </c>
      <c r="B11" s="126">
        <v>225</v>
      </c>
      <c r="C11" s="126">
        <v>237</v>
      </c>
      <c r="D11" s="49">
        <f>ROUND(C11/B11*100,1)</f>
        <v>105.3</v>
      </c>
      <c r="E11" s="130">
        <f>C11-B11</f>
        <v>12</v>
      </c>
      <c r="F11" s="5"/>
      <c r="G11" s="4"/>
    </row>
    <row r="12" spans="1:5" ht="33" customHeight="1">
      <c r="A12" s="54" t="s">
        <v>67</v>
      </c>
      <c r="B12" s="127">
        <v>5713</v>
      </c>
      <c r="C12" s="126">
        <v>5180</v>
      </c>
      <c r="D12" s="48">
        <f t="shared" si="0"/>
        <v>90.7</v>
      </c>
      <c r="E12" s="131">
        <f t="shared" si="1"/>
        <v>-533</v>
      </c>
    </row>
    <row r="13" spans="1:5" ht="16.5" customHeight="1">
      <c r="A13" s="54" t="s">
        <v>71</v>
      </c>
      <c r="B13" s="127">
        <v>20</v>
      </c>
      <c r="C13" s="126">
        <v>14</v>
      </c>
      <c r="D13" s="48">
        <f>ROUND(C13/B13*100,1)</f>
        <v>70</v>
      </c>
      <c r="E13" s="131">
        <f>C13-B13</f>
        <v>-6</v>
      </c>
    </row>
    <row r="14" spans="1:5" ht="17.25" customHeight="1">
      <c r="A14" s="54" t="s">
        <v>68</v>
      </c>
      <c r="B14" s="127">
        <v>1</v>
      </c>
      <c r="C14" s="126">
        <v>10</v>
      </c>
      <c r="D14" s="48">
        <f>ROUND(C14/B14*100,1)</f>
        <v>1000</v>
      </c>
      <c r="E14" s="131">
        <f>C14-B14</f>
        <v>9</v>
      </c>
    </row>
    <row r="15" spans="1:6" ht="33.75" customHeight="1">
      <c r="A15" s="53" t="s">
        <v>69</v>
      </c>
      <c r="B15" s="125">
        <v>8356</v>
      </c>
      <c r="C15" s="128">
        <v>7519</v>
      </c>
      <c r="D15" s="43">
        <f t="shared" si="0"/>
        <v>90</v>
      </c>
      <c r="E15" s="129">
        <f t="shared" si="1"/>
        <v>-837</v>
      </c>
      <c r="F15" s="6"/>
    </row>
    <row r="16" spans="1:6" ht="30.75">
      <c r="A16" s="54" t="s">
        <v>70</v>
      </c>
      <c r="B16" s="126">
        <v>5305</v>
      </c>
      <c r="C16" s="126">
        <v>5461</v>
      </c>
      <c r="D16" s="50">
        <f t="shared" si="0"/>
        <v>102.9</v>
      </c>
      <c r="E16" s="131">
        <f t="shared" si="1"/>
        <v>156</v>
      </c>
      <c r="F16" s="7"/>
    </row>
    <row r="17" spans="1:11" ht="15">
      <c r="A17" s="53" t="s">
        <v>14</v>
      </c>
      <c r="B17" s="125">
        <v>24673</v>
      </c>
      <c r="C17" s="125">
        <v>26027</v>
      </c>
      <c r="D17" s="43">
        <f t="shared" si="0"/>
        <v>105.5</v>
      </c>
      <c r="E17" s="129">
        <f t="shared" si="1"/>
        <v>1354</v>
      </c>
      <c r="F17" s="7"/>
      <c r="K17" s="8"/>
    </row>
    <row r="18" spans="1:6" ht="16.5" customHeight="1">
      <c r="A18" s="54" t="s">
        <v>5</v>
      </c>
      <c r="B18" s="127">
        <v>24198</v>
      </c>
      <c r="C18" s="127">
        <v>25782</v>
      </c>
      <c r="D18" s="48">
        <f t="shared" si="0"/>
        <v>106.5</v>
      </c>
      <c r="E18" s="131">
        <f t="shared" si="1"/>
        <v>1584</v>
      </c>
      <c r="F18" s="7"/>
    </row>
    <row r="19" spans="1:6" ht="37.5" customHeight="1">
      <c r="A19" s="53" t="s">
        <v>134</v>
      </c>
      <c r="B19" s="51">
        <v>1949</v>
      </c>
      <c r="C19" s="45">
        <v>2361</v>
      </c>
      <c r="D19" s="48">
        <f t="shared" si="0"/>
        <v>121.1</v>
      </c>
      <c r="E19" s="42" t="s">
        <v>135</v>
      </c>
      <c r="F19" s="7"/>
    </row>
    <row r="20" spans="1:5" ht="9" customHeight="1">
      <c r="A20" s="179" t="s">
        <v>136</v>
      </c>
      <c r="B20" s="179"/>
      <c r="C20" s="179"/>
      <c r="D20" s="179"/>
      <c r="E20" s="179"/>
    </row>
    <row r="21" spans="1:5" ht="21.75" customHeight="1">
      <c r="A21" s="176"/>
      <c r="B21" s="176"/>
      <c r="C21" s="176"/>
      <c r="D21" s="176"/>
      <c r="E21" s="176"/>
    </row>
    <row r="22" spans="1:5" ht="12.75" customHeight="1">
      <c r="A22" s="207" t="s">
        <v>0</v>
      </c>
      <c r="B22" s="207" t="s">
        <v>72</v>
      </c>
      <c r="C22" s="207" t="s">
        <v>73</v>
      </c>
      <c r="D22" s="213" t="s">
        <v>1</v>
      </c>
      <c r="E22" s="214"/>
    </row>
    <row r="23" spans="1:5" ht="48.75" customHeight="1">
      <c r="A23" s="207"/>
      <c r="B23" s="207"/>
      <c r="C23" s="207"/>
      <c r="D23" s="24" t="s">
        <v>2</v>
      </c>
      <c r="E23" s="42" t="s">
        <v>7</v>
      </c>
    </row>
    <row r="24" spans="1:8" ht="26.25" customHeight="1">
      <c r="A24" s="53" t="s">
        <v>62</v>
      </c>
      <c r="B24" s="51">
        <v>15345</v>
      </c>
      <c r="C24" s="45">
        <v>14595</v>
      </c>
      <c r="D24" s="43">
        <f>ROUND(C24/B24*100,1)</f>
        <v>95.1</v>
      </c>
      <c r="E24" s="129">
        <f>C24-B24</f>
        <v>-750</v>
      </c>
      <c r="G24" s="9"/>
      <c r="H24" s="9"/>
    </row>
    <row r="25" spans="1:5" ht="30.75">
      <c r="A25" s="53" t="s">
        <v>74</v>
      </c>
      <c r="B25" s="51">
        <v>12261</v>
      </c>
      <c r="C25" s="45">
        <v>11593</v>
      </c>
      <c r="D25" s="43">
        <f>ROUND(C25/B25*100,1)</f>
        <v>94.6</v>
      </c>
      <c r="E25" s="129">
        <f>C25-B25</f>
        <v>-668</v>
      </c>
    </row>
    <row r="26" spans="1:5" ht="24" customHeight="1">
      <c r="A26" s="53" t="s">
        <v>75</v>
      </c>
      <c r="B26" s="45">
        <v>1083</v>
      </c>
      <c r="C26" s="45">
        <v>1165</v>
      </c>
      <c r="D26" s="43">
        <f>ROUND(C26/B26*100,1)</f>
        <v>107.6</v>
      </c>
      <c r="E26" s="129">
        <f>C26-B26</f>
        <v>82</v>
      </c>
    </row>
    <row r="27" spans="1:5" ht="34.5" customHeight="1">
      <c r="A27" s="53" t="s">
        <v>76</v>
      </c>
      <c r="B27" s="45">
        <v>1494</v>
      </c>
      <c r="C27" s="45">
        <v>1149</v>
      </c>
      <c r="D27" s="43">
        <f>ROUND(C27/B27*100,1)</f>
        <v>76.9</v>
      </c>
      <c r="E27" s="24">
        <f>C27-B27</f>
        <v>-345</v>
      </c>
    </row>
    <row r="28" spans="1:10" ht="24.75" customHeight="1">
      <c r="A28" s="57" t="s">
        <v>8</v>
      </c>
      <c r="B28" s="45">
        <v>4303</v>
      </c>
      <c r="C28" s="45">
        <v>5095</v>
      </c>
      <c r="D28" s="44">
        <f>ROUND(C28/B28*100,1)</f>
        <v>118.4</v>
      </c>
      <c r="E28" s="46" t="s">
        <v>137</v>
      </c>
      <c r="F28" s="7"/>
      <c r="G28" s="7"/>
      <c r="I28" s="7"/>
      <c r="J28" s="10"/>
    </row>
    <row r="29" spans="1:5" ht="24.75" customHeight="1">
      <c r="A29" s="53" t="s">
        <v>9</v>
      </c>
      <c r="B29" s="47">
        <v>14</v>
      </c>
      <c r="C29" s="47">
        <v>13</v>
      </c>
      <c r="D29" s="211" t="s">
        <v>138</v>
      </c>
      <c r="E29" s="212"/>
    </row>
    <row r="30" spans="1:5" ht="33" customHeight="1">
      <c r="A30" s="180"/>
      <c r="B30" s="180"/>
      <c r="C30" s="180"/>
      <c r="D30" s="180"/>
      <c r="E30" s="180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I40"/>
  <sheetViews>
    <sheetView tabSelected="1" view="pageBreakPreview" zoomScale="81" zoomScaleNormal="75" zoomScaleSheetLayoutView="81" workbookViewId="0" topLeftCell="P4">
      <selection activeCell="X20" sqref="X20"/>
    </sheetView>
  </sheetViews>
  <sheetFormatPr defaultColWidth="9.140625" defaultRowHeight="15"/>
  <cols>
    <col min="1" max="1" width="31.8515625" style="13" customWidth="1"/>
    <col min="2" max="3" width="8.8515625" style="13" customWidth="1"/>
    <col min="4" max="4" width="6.00390625" style="13" customWidth="1"/>
    <col min="5" max="5" width="8.140625" style="13" customWidth="1"/>
    <col min="6" max="6" width="8.8515625" style="13" customWidth="1"/>
    <col min="7" max="7" width="8.28125" style="13" customWidth="1"/>
    <col min="8" max="8" width="6.421875" style="13" customWidth="1"/>
    <col min="9" max="9" width="7.8515625" style="13" customWidth="1"/>
    <col min="10" max="10" width="8.7109375" style="13" customWidth="1"/>
    <col min="11" max="11" width="8.8515625" style="13" customWidth="1"/>
    <col min="12" max="12" width="7.421875" style="13" customWidth="1"/>
    <col min="13" max="13" width="7.00390625" style="13" customWidth="1"/>
    <col min="14" max="14" width="7.421875" style="13" customWidth="1"/>
    <col min="15" max="15" width="8.00390625" style="13" customWidth="1"/>
    <col min="16" max="16" width="7.421875" style="13" customWidth="1"/>
    <col min="17" max="17" width="6.28125" style="13" customWidth="1"/>
    <col min="18" max="18" width="7.8515625" style="13" customWidth="1"/>
    <col min="19" max="19" width="7.57421875" style="13" customWidth="1"/>
    <col min="20" max="20" width="6.421875" style="13" customWidth="1"/>
    <col min="21" max="21" width="8.28125" style="13" customWidth="1"/>
    <col min="22" max="22" width="8.57421875" style="13" customWidth="1"/>
    <col min="23" max="23" width="8.8515625" style="13" customWidth="1"/>
    <col min="24" max="24" width="9.28125" style="13" customWidth="1"/>
    <col min="25" max="25" width="8.421875" style="13" customWidth="1"/>
    <col min="26" max="26" width="8.57421875" style="13" customWidth="1"/>
    <col min="27" max="27" width="8.7109375" style="13" customWidth="1"/>
    <col min="28" max="28" width="6.28125" style="13" customWidth="1"/>
    <col min="29" max="29" width="8.28125" style="13" customWidth="1"/>
    <col min="30" max="30" width="7.7109375" style="13" customWidth="1"/>
    <col min="31" max="31" width="8.7109375" style="13" customWidth="1"/>
    <col min="32" max="32" width="6.7109375" style="13" customWidth="1"/>
    <col min="33" max="33" width="9.28125" style="13" customWidth="1"/>
    <col min="34" max="35" width="7.28125" style="13" customWidth="1"/>
    <col min="36" max="36" width="7.421875" style="13" customWidth="1"/>
    <col min="37" max="37" width="6.8515625" style="13" customWidth="1"/>
    <col min="38" max="38" width="7.28125" style="13" customWidth="1"/>
    <col min="39" max="39" width="7.8515625" style="13" customWidth="1"/>
    <col min="40" max="40" width="7.421875" style="13" customWidth="1"/>
    <col min="41" max="41" width="6.57421875" style="13" customWidth="1"/>
    <col min="42" max="42" width="8.7109375" style="13" customWidth="1"/>
    <col min="43" max="43" width="8.28125" style="13" customWidth="1"/>
    <col min="44" max="44" width="6.7109375" style="13" customWidth="1"/>
    <col min="45" max="45" width="7.421875" style="13" customWidth="1"/>
    <col min="46" max="46" width="8.421875" style="13" customWidth="1"/>
    <col min="47" max="47" width="9.00390625" style="13" customWidth="1"/>
    <col min="48" max="48" width="6.00390625" style="13" customWidth="1"/>
    <col min="49" max="49" width="8.00390625" style="13" customWidth="1"/>
    <col min="50" max="50" width="8.7109375" style="13" customWidth="1"/>
    <col min="51" max="51" width="9.00390625" style="13" customWidth="1"/>
    <col min="52" max="52" width="6.421875" style="13" customWidth="1"/>
    <col min="53" max="53" width="7.8515625" style="13" customWidth="1"/>
    <col min="54" max="56" width="7.140625" style="13" customWidth="1"/>
    <col min="57" max="57" width="7.421875" style="13" customWidth="1"/>
    <col min="58" max="58" width="7.8515625" style="13" customWidth="1"/>
    <col min="59" max="59" width="7.421875" style="13" customWidth="1"/>
    <col min="60" max="60" width="7.8515625" style="13" customWidth="1"/>
    <col min="61" max="61" width="8.00390625" style="13" customWidth="1"/>
    <col min="62" max="16384" width="9.140625" style="13" customWidth="1"/>
  </cols>
  <sheetData>
    <row r="1" spans="1:57" ht="21.75" customHeight="1">
      <c r="A1" s="11"/>
      <c r="B1" s="255" t="s">
        <v>89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2"/>
      <c r="AM1" s="12"/>
      <c r="AN1" s="12"/>
      <c r="AO1" s="12"/>
      <c r="AP1" s="12"/>
      <c r="AQ1" s="12"/>
      <c r="AR1" s="12"/>
      <c r="AT1" s="14"/>
      <c r="AV1" s="14"/>
      <c r="AW1" s="14"/>
      <c r="AY1" s="15"/>
      <c r="BD1" s="15"/>
      <c r="BE1" s="15"/>
    </row>
    <row r="2" spans="1:60" ht="21.75" customHeight="1">
      <c r="A2" s="16"/>
      <c r="B2" s="256" t="s">
        <v>139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5"/>
      <c r="AM2" s="17"/>
      <c r="AN2" s="17"/>
      <c r="AO2" s="17"/>
      <c r="AP2" s="17"/>
      <c r="AQ2" s="15" t="s">
        <v>10</v>
      </c>
      <c r="AR2" s="17"/>
      <c r="AS2" s="17"/>
      <c r="AT2" s="18"/>
      <c r="AU2" s="18"/>
      <c r="AV2" s="18"/>
      <c r="AW2" s="18"/>
      <c r="AX2" s="18"/>
      <c r="AY2" s="15"/>
      <c r="BB2" s="15"/>
      <c r="BH2" s="15" t="s">
        <v>10</v>
      </c>
    </row>
    <row r="3" spans="1:61" ht="11.25" customHeight="1">
      <c r="A3" s="249"/>
      <c r="B3" s="221" t="s">
        <v>11</v>
      </c>
      <c r="C3" s="221"/>
      <c r="D3" s="221"/>
      <c r="E3" s="221"/>
      <c r="F3" s="231" t="s">
        <v>12</v>
      </c>
      <c r="G3" s="232"/>
      <c r="H3" s="232"/>
      <c r="I3" s="233"/>
      <c r="J3" s="231" t="s">
        <v>90</v>
      </c>
      <c r="K3" s="232"/>
      <c r="L3" s="232"/>
      <c r="M3" s="233"/>
      <c r="N3" s="231" t="s">
        <v>91</v>
      </c>
      <c r="O3" s="232"/>
      <c r="P3" s="232"/>
      <c r="Q3" s="233"/>
      <c r="R3" s="231" t="s">
        <v>13</v>
      </c>
      <c r="S3" s="232"/>
      <c r="T3" s="232"/>
      <c r="U3" s="233"/>
      <c r="V3" s="242" t="s">
        <v>92</v>
      </c>
      <c r="W3" s="243"/>
      <c r="X3" s="243"/>
      <c r="Y3" s="244"/>
      <c r="Z3" s="260" t="s">
        <v>93</v>
      </c>
      <c r="AA3" s="261"/>
      <c r="AB3" s="261"/>
      <c r="AC3" s="261"/>
      <c r="AD3" s="261"/>
      <c r="AE3" s="261"/>
      <c r="AF3" s="261"/>
      <c r="AG3" s="262"/>
      <c r="AH3" s="231" t="s">
        <v>94</v>
      </c>
      <c r="AI3" s="232"/>
      <c r="AJ3" s="232"/>
      <c r="AK3" s="233"/>
      <c r="AL3" s="248" t="s">
        <v>95</v>
      </c>
      <c r="AM3" s="248"/>
      <c r="AN3" s="248"/>
      <c r="AO3" s="248"/>
      <c r="AP3" s="221" t="s">
        <v>14</v>
      </c>
      <c r="AQ3" s="221"/>
      <c r="AR3" s="221"/>
      <c r="AS3" s="221"/>
      <c r="AT3" s="231" t="s">
        <v>15</v>
      </c>
      <c r="AU3" s="232"/>
      <c r="AV3" s="232"/>
      <c r="AW3" s="233"/>
      <c r="AX3" s="221" t="s">
        <v>16</v>
      </c>
      <c r="AY3" s="221"/>
      <c r="AZ3" s="221"/>
      <c r="BA3" s="221"/>
      <c r="BB3" s="222" t="s">
        <v>140</v>
      </c>
      <c r="BC3" s="223"/>
      <c r="BD3" s="224"/>
      <c r="BE3" s="231" t="s">
        <v>96</v>
      </c>
      <c r="BF3" s="232"/>
      <c r="BG3" s="232"/>
      <c r="BH3" s="232"/>
      <c r="BI3" s="233"/>
    </row>
    <row r="4" spans="1:61" ht="38.25" customHeight="1">
      <c r="A4" s="250"/>
      <c r="B4" s="221"/>
      <c r="C4" s="221"/>
      <c r="D4" s="221"/>
      <c r="E4" s="221"/>
      <c r="F4" s="234"/>
      <c r="G4" s="235"/>
      <c r="H4" s="235"/>
      <c r="I4" s="236"/>
      <c r="J4" s="234"/>
      <c r="K4" s="235"/>
      <c r="L4" s="235"/>
      <c r="M4" s="236"/>
      <c r="N4" s="234"/>
      <c r="O4" s="235"/>
      <c r="P4" s="235"/>
      <c r="Q4" s="236"/>
      <c r="R4" s="234"/>
      <c r="S4" s="235"/>
      <c r="T4" s="235"/>
      <c r="U4" s="236"/>
      <c r="V4" s="257"/>
      <c r="W4" s="258"/>
      <c r="X4" s="258"/>
      <c r="Y4" s="259"/>
      <c r="Z4" s="240" t="s">
        <v>97</v>
      </c>
      <c r="AA4" s="241"/>
      <c r="AB4" s="241"/>
      <c r="AC4" s="241"/>
      <c r="AD4" s="242" t="s">
        <v>98</v>
      </c>
      <c r="AE4" s="243"/>
      <c r="AF4" s="243"/>
      <c r="AG4" s="244"/>
      <c r="AH4" s="234"/>
      <c r="AI4" s="235"/>
      <c r="AJ4" s="235"/>
      <c r="AK4" s="236"/>
      <c r="AL4" s="248"/>
      <c r="AM4" s="248"/>
      <c r="AN4" s="248"/>
      <c r="AO4" s="248"/>
      <c r="AP4" s="221"/>
      <c r="AQ4" s="221"/>
      <c r="AR4" s="221"/>
      <c r="AS4" s="221"/>
      <c r="AT4" s="234"/>
      <c r="AU4" s="235"/>
      <c r="AV4" s="235"/>
      <c r="AW4" s="236"/>
      <c r="AX4" s="221"/>
      <c r="AY4" s="221"/>
      <c r="AZ4" s="221"/>
      <c r="BA4" s="221"/>
      <c r="BB4" s="225"/>
      <c r="BC4" s="226"/>
      <c r="BD4" s="227"/>
      <c r="BE4" s="234"/>
      <c r="BF4" s="235"/>
      <c r="BG4" s="235"/>
      <c r="BH4" s="235"/>
      <c r="BI4" s="236"/>
    </row>
    <row r="5" spans="1:61" ht="33" customHeight="1">
      <c r="A5" s="250"/>
      <c r="B5" s="252"/>
      <c r="C5" s="252"/>
      <c r="D5" s="252"/>
      <c r="E5" s="252"/>
      <c r="F5" s="234"/>
      <c r="G5" s="235"/>
      <c r="H5" s="235"/>
      <c r="I5" s="236"/>
      <c r="J5" s="237"/>
      <c r="K5" s="238"/>
      <c r="L5" s="238"/>
      <c r="M5" s="239"/>
      <c r="N5" s="237"/>
      <c r="O5" s="238"/>
      <c r="P5" s="238"/>
      <c r="Q5" s="239"/>
      <c r="R5" s="237"/>
      <c r="S5" s="238"/>
      <c r="T5" s="238"/>
      <c r="U5" s="239"/>
      <c r="V5" s="245"/>
      <c r="W5" s="246"/>
      <c r="X5" s="246"/>
      <c r="Y5" s="247"/>
      <c r="Z5" s="240"/>
      <c r="AA5" s="241"/>
      <c r="AB5" s="241"/>
      <c r="AC5" s="241"/>
      <c r="AD5" s="245"/>
      <c r="AE5" s="246"/>
      <c r="AF5" s="246"/>
      <c r="AG5" s="247"/>
      <c r="AH5" s="237"/>
      <c r="AI5" s="238"/>
      <c r="AJ5" s="238"/>
      <c r="AK5" s="239"/>
      <c r="AL5" s="248"/>
      <c r="AM5" s="248"/>
      <c r="AN5" s="248"/>
      <c r="AO5" s="248"/>
      <c r="AP5" s="221"/>
      <c r="AQ5" s="221"/>
      <c r="AR5" s="221"/>
      <c r="AS5" s="221"/>
      <c r="AT5" s="237"/>
      <c r="AU5" s="238"/>
      <c r="AV5" s="238"/>
      <c r="AW5" s="239"/>
      <c r="AX5" s="221"/>
      <c r="AY5" s="221"/>
      <c r="AZ5" s="221"/>
      <c r="BA5" s="221"/>
      <c r="BB5" s="228"/>
      <c r="BC5" s="229"/>
      <c r="BD5" s="230"/>
      <c r="BE5" s="237"/>
      <c r="BF5" s="238"/>
      <c r="BG5" s="238"/>
      <c r="BH5" s="238"/>
      <c r="BI5" s="239"/>
    </row>
    <row r="6" spans="1:61" ht="35.25" customHeight="1">
      <c r="A6" s="250"/>
      <c r="B6" s="219">
        <v>2017</v>
      </c>
      <c r="C6" s="215">
        <v>2018</v>
      </c>
      <c r="D6" s="217" t="s">
        <v>17</v>
      </c>
      <c r="E6" s="217"/>
      <c r="F6" s="219">
        <v>2017</v>
      </c>
      <c r="G6" s="215">
        <v>2018</v>
      </c>
      <c r="H6" s="217" t="s">
        <v>17</v>
      </c>
      <c r="I6" s="217"/>
      <c r="J6" s="219">
        <v>2017</v>
      </c>
      <c r="K6" s="215">
        <v>2018</v>
      </c>
      <c r="L6" s="253" t="s">
        <v>17</v>
      </c>
      <c r="M6" s="254"/>
      <c r="N6" s="219">
        <v>2017</v>
      </c>
      <c r="O6" s="215">
        <v>2018</v>
      </c>
      <c r="P6" s="217" t="s">
        <v>17</v>
      </c>
      <c r="Q6" s="217"/>
      <c r="R6" s="219">
        <v>2017</v>
      </c>
      <c r="S6" s="215">
        <v>2018</v>
      </c>
      <c r="T6" s="218" t="s">
        <v>17</v>
      </c>
      <c r="U6" s="218"/>
      <c r="V6" s="219">
        <v>2017</v>
      </c>
      <c r="W6" s="215">
        <v>2018</v>
      </c>
      <c r="X6" s="217" t="s">
        <v>17</v>
      </c>
      <c r="Y6" s="217"/>
      <c r="Z6" s="219">
        <v>2017</v>
      </c>
      <c r="AA6" s="215">
        <v>2018</v>
      </c>
      <c r="AB6" s="217" t="s">
        <v>17</v>
      </c>
      <c r="AC6" s="217"/>
      <c r="AD6" s="219">
        <v>2017</v>
      </c>
      <c r="AE6" s="215">
        <v>2018</v>
      </c>
      <c r="AF6" s="217" t="s">
        <v>17</v>
      </c>
      <c r="AG6" s="217"/>
      <c r="AH6" s="219">
        <v>2017</v>
      </c>
      <c r="AI6" s="215">
        <v>2018</v>
      </c>
      <c r="AJ6" s="217" t="s">
        <v>17</v>
      </c>
      <c r="AK6" s="217"/>
      <c r="AL6" s="219">
        <v>2017</v>
      </c>
      <c r="AM6" s="215">
        <v>2018</v>
      </c>
      <c r="AN6" s="217" t="s">
        <v>17</v>
      </c>
      <c r="AO6" s="217"/>
      <c r="AP6" s="217" t="s">
        <v>18</v>
      </c>
      <c r="AQ6" s="217"/>
      <c r="AR6" s="217" t="s">
        <v>17</v>
      </c>
      <c r="AS6" s="217"/>
      <c r="AT6" s="219">
        <v>2017</v>
      </c>
      <c r="AU6" s="215">
        <v>2018</v>
      </c>
      <c r="AV6" s="217" t="s">
        <v>17</v>
      </c>
      <c r="AW6" s="217"/>
      <c r="AX6" s="219">
        <v>2017</v>
      </c>
      <c r="AY6" s="215">
        <v>2018</v>
      </c>
      <c r="AZ6" s="217" t="s">
        <v>17</v>
      </c>
      <c r="BA6" s="217"/>
      <c r="BB6" s="219">
        <v>2017</v>
      </c>
      <c r="BC6" s="215">
        <v>2018</v>
      </c>
      <c r="BD6" s="220" t="s">
        <v>19</v>
      </c>
      <c r="BE6" s="219">
        <v>2017</v>
      </c>
      <c r="BF6" s="215">
        <v>2018</v>
      </c>
      <c r="BG6" s="217" t="s">
        <v>17</v>
      </c>
      <c r="BH6" s="217"/>
      <c r="BI6" s="218" t="s">
        <v>99</v>
      </c>
    </row>
    <row r="7" spans="1:61" s="21" customFormat="1" ht="18.75" customHeight="1">
      <c r="A7" s="251"/>
      <c r="B7" s="219"/>
      <c r="C7" s="216"/>
      <c r="D7" s="19" t="s">
        <v>2</v>
      </c>
      <c r="E7" s="19" t="s">
        <v>19</v>
      </c>
      <c r="F7" s="219"/>
      <c r="G7" s="216"/>
      <c r="H7" s="19" t="s">
        <v>2</v>
      </c>
      <c r="I7" s="19" t="s">
        <v>19</v>
      </c>
      <c r="J7" s="219"/>
      <c r="K7" s="216"/>
      <c r="L7" s="19" t="s">
        <v>2</v>
      </c>
      <c r="M7" s="19" t="s">
        <v>19</v>
      </c>
      <c r="N7" s="219"/>
      <c r="O7" s="216"/>
      <c r="P7" s="19" t="s">
        <v>2</v>
      </c>
      <c r="Q7" s="19" t="s">
        <v>19</v>
      </c>
      <c r="R7" s="219"/>
      <c r="S7" s="216"/>
      <c r="T7" s="147" t="s">
        <v>2</v>
      </c>
      <c r="U7" s="147" t="s">
        <v>19</v>
      </c>
      <c r="V7" s="219"/>
      <c r="W7" s="216"/>
      <c r="X7" s="19" t="s">
        <v>2</v>
      </c>
      <c r="Y7" s="19" t="s">
        <v>19</v>
      </c>
      <c r="Z7" s="219"/>
      <c r="AA7" s="216"/>
      <c r="AB7" s="19" t="s">
        <v>2</v>
      </c>
      <c r="AC7" s="19" t="s">
        <v>19</v>
      </c>
      <c r="AD7" s="219"/>
      <c r="AE7" s="216"/>
      <c r="AF7" s="19" t="s">
        <v>2</v>
      </c>
      <c r="AG7" s="19" t="s">
        <v>19</v>
      </c>
      <c r="AH7" s="219"/>
      <c r="AI7" s="216"/>
      <c r="AJ7" s="19" t="s">
        <v>2</v>
      </c>
      <c r="AK7" s="19" t="s">
        <v>19</v>
      </c>
      <c r="AL7" s="219"/>
      <c r="AM7" s="216"/>
      <c r="AN7" s="19" t="s">
        <v>2</v>
      </c>
      <c r="AO7" s="19" t="s">
        <v>19</v>
      </c>
      <c r="AP7" s="20">
        <v>2017</v>
      </c>
      <c r="AQ7" s="20">
        <v>2018</v>
      </c>
      <c r="AR7" s="19" t="s">
        <v>2</v>
      </c>
      <c r="AS7" s="19" t="s">
        <v>19</v>
      </c>
      <c r="AT7" s="219"/>
      <c r="AU7" s="216"/>
      <c r="AV7" s="19" t="s">
        <v>2</v>
      </c>
      <c r="AW7" s="19" t="s">
        <v>19</v>
      </c>
      <c r="AX7" s="219"/>
      <c r="AY7" s="216"/>
      <c r="AZ7" s="19" t="s">
        <v>2</v>
      </c>
      <c r="BA7" s="19" t="s">
        <v>19</v>
      </c>
      <c r="BB7" s="219"/>
      <c r="BC7" s="216"/>
      <c r="BD7" s="220"/>
      <c r="BE7" s="219"/>
      <c r="BF7" s="216"/>
      <c r="BG7" s="19" t="s">
        <v>2</v>
      </c>
      <c r="BH7" s="19" t="s">
        <v>19</v>
      </c>
      <c r="BI7" s="218"/>
    </row>
    <row r="8" spans="1:61" ht="12.75" customHeight="1">
      <c r="A8" s="22" t="s">
        <v>20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22">
        <v>31</v>
      </c>
      <c r="AG8" s="22">
        <v>32</v>
      </c>
      <c r="AH8" s="22">
        <v>33</v>
      </c>
      <c r="AI8" s="22">
        <v>34</v>
      </c>
      <c r="AJ8" s="22">
        <v>35</v>
      </c>
      <c r="AK8" s="22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  <c r="BA8" s="22">
        <v>52</v>
      </c>
      <c r="BB8" s="22">
        <v>53</v>
      </c>
      <c r="BC8" s="22">
        <v>54</v>
      </c>
      <c r="BD8" s="22">
        <v>55</v>
      </c>
      <c r="BE8" s="22">
        <v>56</v>
      </c>
      <c r="BF8" s="22">
        <v>57</v>
      </c>
      <c r="BG8" s="22">
        <v>58</v>
      </c>
      <c r="BH8" s="22">
        <v>59</v>
      </c>
      <c r="BI8" s="22">
        <v>60</v>
      </c>
    </row>
    <row r="9" spans="1:61" s="150" customFormat="1" ht="18.75" customHeight="1">
      <c r="A9" s="118" t="s">
        <v>60</v>
      </c>
      <c r="B9" s="120">
        <v>40325</v>
      </c>
      <c r="C9" s="120">
        <v>37465</v>
      </c>
      <c r="D9" s="148">
        <v>92.90762554246746</v>
      </c>
      <c r="E9" s="120">
        <v>-2860</v>
      </c>
      <c r="F9" s="120">
        <v>20065</v>
      </c>
      <c r="G9" s="120">
        <v>19266</v>
      </c>
      <c r="H9" s="148">
        <v>96.0179416895091</v>
      </c>
      <c r="I9" s="120">
        <v>-799</v>
      </c>
      <c r="J9" s="120">
        <v>23046</v>
      </c>
      <c r="K9" s="120">
        <v>23876</v>
      </c>
      <c r="L9" s="148">
        <v>103.60149266684022</v>
      </c>
      <c r="M9" s="120">
        <v>830</v>
      </c>
      <c r="N9" s="120">
        <v>8354</v>
      </c>
      <c r="O9" s="120">
        <v>10016</v>
      </c>
      <c r="P9" s="119">
        <v>119.9</v>
      </c>
      <c r="Q9" s="120">
        <v>1662</v>
      </c>
      <c r="R9" s="120">
        <v>5713</v>
      </c>
      <c r="S9" s="120">
        <v>5180</v>
      </c>
      <c r="T9" s="119">
        <v>90.67040084018905</v>
      </c>
      <c r="U9" s="120">
        <v>-533</v>
      </c>
      <c r="V9" s="120">
        <v>86567</v>
      </c>
      <c r="W9" s="120">
        <v>86364</v>
      </c>
      <c r="X9" s="148">
        <f>W9/V9*100</f>
        <v>99.76549955525778</v>
      </c>
      <c r="Y9" s="120">
        <f>W9-V9</f>
        <v>-203</v>
      </c>
      <c r="Z9" s="120">
        <v>39289</v>
      </c>
      <c r="AA9" s="120">
        <v>36853</v>
      </c>
      <c r="AB9" s="148">
        <f>AA9/Z9*100</f>
        <v>93.799791290183</v>
      </c>
      <c r="AC9" s="120">
        <f>AA9-Z9</f>
        <v>-2436</v>
      </c>
      <c r="AD9" s="120">
        <v>22737</v>
      </c>
      <c r="AE9" s="120">
        <v>27220</v>
      </c>
      <c r="AF9" s="148">
        <f>AE9/AD9*100</f>
        <v>119.71676122619519</v>
      </c>
      <c r="AG9" s="120">
        <f>AE9-AD9</f>
        <v>4483</v>
      </c>
      <c r="AH9" s="120">
        <v>8357</v>
      </c>
      <c r="AI9" s="120">
        <v>7524</v>
      </c>
      <c r="AJ9" s="119">
        <v>90.03230824458538</v>
      </c>
      <c r="AK9" s="120">
        <v>-833</v>
      </c>
      <c r="AL9" s="149">
        <v>5305</v>
      </c>
      <c r="AM9" s="149">
        <v>5461</v>
      </c>
      <c r="AN9" s="121">
        <v>102.9</v>
      </c>
      <c r="AO9" s="149">
        <v>156</v>
      </c>
      <c r="AP9" s="120">
        <v>24673</v>
      </c>
      <c r="AQ9" s="120">
        <v>26027</v>
      </c>
      <c r="AR9" s="119">
        <v>105.5</v>
      </c>
      <c r="AS9" s="120">
        <v>1354</v>
      </c>
      <c r="AT9" s="120">
        <v>15345</v>
      </c>
      <c r="AU9" s="120">
        <v>14595</v>
      </c>
      <c r="AV9" s="119">
        <v>95.11241446725319</v>
      </c>
      <c r="AW9" s="120">
        <v>-750</v>
      </c>
      <c r="AX9" s="120">
        <v>12261</v>
      </c>
      <c r="AY9" s="120">
        <v>11593</v>
      </c>
      <c r="AZ9" s="119">
        <v>94.55183100888998</v>
      </c>
      <c r="BA9" s="120">
        <v>-668</v>
      </c>
      <c r="BB9" s="120">
        <v>1948.82</v>
      </c>
      <c r="BC9" s="120">
        <v>2361.07</v>
      </c>
      <c r="BD9" s="120">
        <v>412.25</v>
      </c>
      <c r="BE9" s="120">
        <v>1083</v>
      </c>
      <c r="BF9" s="120">
        <v>1165</v>
      </c>
      <c r="BG9" s="119">
        <v>107.6</v>
      </c>
      <c r="BH9" s="120">
        <v>82</v>
      </c>
      <c r="BI9" s="120">
        <v>1149</v>
      </c>
    </row>
    <row r="10" spans="1:61" ht="24.75" customHeight="1">
      <c r="A10" s="175" t="s">
        <v>103</v>
      </c>
      <c r="B10" s="151">
        <v>1668</v>
      </c>
      <c r="C10" s="152">
        <v>1649</v>
      </c>
      <c r="D10" s="153">
        <v>98.86091127098321</v>
      </c>
      <c r="E10" s="154">
        <v>-19</v>
      </c>
      <c r="F10" s="151">
        <v>756</v>
      </c>
      <c r="G10" s="151">
        <v>846</v>
      </c>
      <c r="H10" s="153">
        <v>111.90476190476191</v>
      </c>
      <c r="I10" s="154">
        <v>90</v>
      </c>
      <c r="J10" s="151">
        <v>852</v>
      </c>
      <c r="K10" s="151">
        <v>941</v>
      </c>
      <c r="L10" s="153">
        <v>110.44600938967135</v>
      </c>
      <c r="M10" s="154">
        <v>89</v>
      </c>
      <c r="N10" s="155">
        <v>225</v>
      </c>
      <c r="O10" s="151">
        <v>334</v>
      </c>
      <c r="P10" s="156">
        <v>148.4</v>
      </c>
      <c r="Q10" s="157">
        <v>109</v>
      </c>
      <c r="R10" s="151">
        <v>185</v>
      </c>
      <c r="S10" s="155">
        <v>195</v>
      </c>
      <c r="T10" s="156">
        <v>105.40540540540539</v>
      </c>
      <c r="U10" s="154">
        <v>10</v>
      </c>
      <c r="V10" s="151">
        <v>2551</v>
      </c>
      <c r="W10" s="151">
        <v>2645</v>
      </c>
      <c r="X10" s="153">
        <f aca="true" t="shared" si="0" ref="X10:X32">W10/V10*100</f>
        <v>103.68482947863582</v>
      </c>
      <c r="Y10" s="154">
        <f aca="true" t="shared" si="1" ref="Y10:Y32">W10-V10</f>
        <v>94</v>
      </c>
      <c r="Z10" s="151">
        <v>1648</v>
      </c>
      <c r="AA10" s="151">
        <v>1636</v>
      </c>
      <c r="AB10" s="153">
        <f aca="true" t="shared" si="2" ref="AB10:AB32">AA10/Z10*100</f>
        <v>99.27184466019418</v>
      </c>
      <c r="AC10" s="154">
        <f aca="true" t="shared" si="3" ref="AC10:AC32">AA10-Z10</f>
        <v>-12</v>
      </c>
      <c r="AD10" s="151">
        <v>274</v>
      </c>
      <c r="AE10" s="152">
        <v>431</v>
      </c>
      <c r="AF10" s="153">
        <f aca="true" t="shared" si="4" ref="AF10:AF32">AE10/AD10*100</f>
        <v>157.2992700729927</v>
      </c>
      <c r="AG10" s="154">
        <f aca="true" t="shared" si="5" ref="AG10:AG32">AE10-AD10</f>
        <v>157</v>
      </c>
      <c r="AH10" s="151">
        <v>238</v>
      </c>
      <c r="AI10" s="151">
        <v>221</v>
      </c>
      <c r="AJ10" s="156">
        <v>92.85714285714286</v>
      </c>
      <c r="AK10" s="154">
        <v>-17</v>
      </c>
      <c r="AL10" s="158">
        <v>235</v>
      </c>
      <c r="AM10" s="158">
        <v>186</v>
      </c>
      <c r="AN10" s="159">
        <v>79.1</v>
      </c>
      <c r="AO10" s="160">
        <v>-49</v>
      </c>
      <c r="AP10" s="161">
        <v>829</v>
      </c>
      <c r="AQ10" s="151">
        <v>917</v>
      </c>
      <c r="AR10" s="156">
        <v>110.6</v>
      </c>
      <c r="AS10" s="154">
        <v>88</v>
      </c>
      <c r="AT10" s="151">
        <v>667</v>
      </c>
      <c r="AU10" s="151">
        <v>682</v>
      </c>
      <c r="AV10" s="156">
        <v>102.24887556221888</v>
      </c>
      <c r="AW10" s="154">
        <v>15</v>
      </c>
      <c r="AX10" s="151">
        <v>597</v>
      </c>
      <c r="AY10" s="151">
        <v>607</v>
      </c>
      <c r="AZ10" s="156">
        <v>101.6750418760469</v>
      </c>
      <c r="BA10" s="154">
        <v>10</v>
      </c>
      <c r="BB10" s="162">
        <v>1529.8461538461538</v>
      </c>
      <c r="BC10" s="151">
        <v>2033.5135135135135</v>
      </c>
      <c r="BD10" s="154">
        <v>503.66735966735973</v>
      </c>
      <c r="BE10" s="151">
        <v>10</v>
      </c>
      <c r="BF10" s="151">
        <v>10</v>
      </c>
      <c r="BG10" s="156">
        <v>100</v>
      </c>
      <c r="BH10" s="154">
        <v>0</v>
      </c>
      <c r="BI10" s="151">
        <v>20</v>
      </c>
    </row>
    <row r="11" spans="1:61" ht="24.75" customHeight="1">
      <c r="A11" s="175" t="s">
        <v>104</v>
      </c>
      <c r="B11" s="151">
        <v>1063</v>
      </c>
      <c r="C11" s="152">
        <v>1074</v>
      </c>
      <c r="D11" s="153">
        <v>101.03480714957666</v>
      </c>
      <c r="E11" s="154">
        <v>11</v>
      </c>
      <c r="F11" s="151">
        <v>438</v>
      </c>
      <c r="G11" s="151">
        <v>488</v>
      </c>
      <c r="H11" s="153">
        <v>111.41552511415524</v>
      </c>
      <c r="I11" s="154">
        <v>50</v>
      </c>
      <c r="J11" s="151">
        <v>657</v>
      </c>
      <c r="K11" s="151">
        <v>730</v>
      </c>
      <c r="L11" s="153">
        <v>111.11111111111111</v>
      </c>
      <c r="M11" s="154">
        <v>73</v>
      </c>
      <c r="N11" s="155">
        <v>272</v>
      </c>
      <c r="O11" s="151">
        <v>282</v>
      </c>
      <c r="P11" s="156">
        <v>103.7</v>
      </c>
      <c r="Q11" s="157">
        <v>10</v>
      </c>
      <c r="R11" s="151">
        <v>185</v>
      </c>
      <c r="S11" s="155">
        <v>171</v>
      </c>
      <c r="T11" s="156">
        <v>92.43243243243244</v>
      </c>
      <c r="U11" s="154">
        <v>-14</v>
      </c>
      <c r="V11" s="151">
        <v>1839</v>
      </c>
      <c r="W11" s="151">
        <v>2187</v>
      </c>
      <c r="X11" s="153">
        <f t="shared" si="0"/>
        <v>118.92332789559543</v>
      </c>
      <c r="Y11" s="154">
        <f t="shared" si="1"/>
        <v>348</v>
      </c>
      <c r="Z11" s="151">
        <v>1023</v>
      </c>
      <c r="AA11" s="151">
        <v>1031</v>
      </c>
      <c r="AB11" s="153">
        <f t="shared" si="2"/>
        <v>100.78201368523949</v>
      </c>
      <c r="AC11" s="154">
        <f t="shared" si="3"/>
        <v>8</v>
      </c>
      <c r="AD11" s="151">
        <v>319</v>
      </c>
      <c r="AE11" s="152">
        <v>599</v>
      </c>
      <c r="AF11" s="153">
        <f t="shared" si="4"/>
        <v>187.7742946708464</v>
      </c>
      <c r="AG11" s="154">
        <f t="shared" si="5"/>
        <v>280</v>
      </c>
      <c r="AH11" s="151">
        <v>415</v>
      </c>
      <c r="AI11" s="151">
        <v>282</v>
      </c>
      <c r="AJ11" s="156">
        <v>67.95180722891565</v>
      </c>
      <c r="AK11" s="154">
        <v>-133</v>
      </c>
      <c r="AL11" s="158">
        <v>137</v>
      </c>
      <c r="AM11" s="158">
        <v>147</v>
      </c>
      <c r="AN11" s="159">
        <v>107.3</v>
      </c>
      <c r="AO11" s="160">
        <v>10</v>
      </c>
      <c r="AP11" s="161">
        <v>691</v>
      </c>
      <c r="AQ11" s="151">
        <v>774</v>
      </c>
      <c r="AR11" s="156">
        <v>112</v>
      </c>
      <c r="AS11" s="154">
        <v>83</v>
      </c>
      <c r="AT11" s="151">
        <v>452</v>
      </c>
      <c r="AU11" s="151">
        <v>398</v>
      </c>
      <c r="AV11" s="156">
        <v>88.05309734513274</v>
      </c>
      <c r="AW11" s="154">
        <v>-54</v>
      </c>
      <c r="AX11" s="151">
        <v>389</v>
      </c>
      <c r="AY11" s="151">
        <v>322</v>
      </c>
      <c r="AZ11" s="156">
        <v>82.77634961439588</v>
      </c>
      <c r="BA11" s="154">
        <v>-67</v>
      </c>
      <c r="BB11" s="162">
        <v>1866.5071770334928</v>
      </c>
      <c r="BC11" s="151">
        <v>2337.5375375375374</v>
      </c>
      <c r="BD11" s="154">
        <v>471.03036050404467</v>
      </c>
      <c r="BE11" s="151">
        <v>1</v>
      </c>
      <c r="BF11" s="151">
        <v>15</v>
      </c>
      <c r="BG11" s="156">
        <v>1500</v>
      </c>
      <c r="BH11" s="154">
        <v>14</v>
      </c>
      <c r="BI11" s="151">
        <v>16</v>
      </c>
    </row>
    <row r="12" spans="1:61" ht="24.75" customHeight="1">
      <c r="A12" s="175" t="s">
        <v>105</v>
      </c>
      <c r="B12" s="151">
        <v>1362</v>
      </c>
      <c r="C12" s="152">
        <v>1401</v>
      </c>
      <c r="D12" s="153">
        <v>102.86343612334801</v>
      </c>
      <c r="E12" s="154">
        <v>39</v>
      </c>
      <c r="F12" s="151">
        <v>527</v>
      </c>
      <c r="G12" s="151">
        <v>609</v>
      </c>
      <c r="H12" s="153">
        <v>115.55977229601517</v>
      </c>
      <c r="I12" s="154">
        <v>82</v>
      </c>
      <c r="J12" s="151">
        <v>971</v>
      </c>
      <c r="K12" s="151">
        <v>1088</v>
      </c>
      <c r="L12" s="153">
        <v>112.04943357363544</v>
      </c>
      <c r="M12" s="154">
        <v>117</v>
      </c>
      <c r="N12" s="155">
        <v>399</v>
      </c>
      <c r="O12" s="151">
        <v>448</v>
      </c>
      <c r="P12" s="156">
        <v>112.3</v>
      </c>
      <c r="Q12" s="157">
        <v>49</v>
      </c>
      <c r="R12" s="151">
        <v>257</v>
      </c>
      <c r="S12" s="155">
        <v>259</v>
      </c>
      <c r="T12" s="156">
        <v>100.77821011673151</v>
      </c>
      <c r="U12" s="154">
        <v>2</v>
      </c>
      <c r="V12" s="151">
        <v>3023</v>
      </c>
      <c r="W12" s="151">
        <v>3316</v>
      </c>
      <c r="X12" s="153">
        <f t="shared" si="0"/>
        <v>109.69235858418789</v>
      </c>
      <c r="Y12" s="154">
        <f t="shared" si="1"/>
        <v>293</v>
      </c>
      <c r="Z12" s="151">
        <v>1349</v>
      </c>
      <c r="AA12" s="151">
        <v>1389</v>
      </c>
      <c r="AB12" s="153">
        <f t="shared" si="2"/>
        <v>102.96515937731654</v>
      </c>
      <c r="AC12" s="154">
        <f t="shared" si="3"/>
        <v>40</v>
      </c>
      <c r="AD12" s="151">
        <v>876</v>
      </c>
      <c r="AE12" s="152">
        <v>1039</v>
      </c>
      <c r="AF12" s="153">
        <f t="shared" si="4"/>
        <v>118.60730593607305</v>
      </c>
      <c r="AG12" s="154">
        <f t="shared" si="5"/>
        <v>163</v>
      </c>
      <c r="AH12" s="151">
        <v>376</v>
      </c>
      <c r="AI12" s="151">
        <v>250</v>
      </c>
      <c r="AJ12" s="156">
        <v>66.48936170212765</v>
      </c>
      <c r="AK12" s="154">
        <v>-126</v>
      </c>
      <c r="AL12" s="158">
        <v>156</v>
      </c>
      <c r="AM12" s="158">
        <v>140</v>
      </c>
      <c r="AN12" s="159">
        <v>89.7</v>
      </c>
      <c r="AO12" s="160">
        <v>-16</v>
      </c>
      <c r="AP12" s="161">
        <v>832</v>
      </c>
      <c r="AQ12" s="151">
        <v>969</v>
      </c>
      <c r="AR12" s="156">
        <v>116.5</v>
      </c>
      <c r="AS12" s="154">
        <v>137</v>
      </c>
      <c r="AT12" s="151">
        <v>486</v>
      </c>
      <c r="AU12" s="151">
        <v>467</v>
      </c>
      <c r="AV12" s="156">
        <v>96.09053497942386</v>
      </c>
      <c r="AW12" s="154">
        <v>-19</v>
      </c>
      <c r="AX12" s="151">
        <v>437</v>
      </c>
      <c r="AY12" s="151">
        <v>429</v>
      </c>
      <c r="AZ12" s="156">
        <v>98.16933638443935</v>
      </c>
      <c r="BA12" s="154">
        <v>-8</v>
      </c>
      <c r="BB12" s="162">
        <v>1919.8364008179958</v>
      </c>
      <c r="BC12" s="151">
        <v>2496.1968680089485</v>
      </c>
      <c r="BD12" s="154">
        <v>576.3604671909527</v>
      </c>
      <c r="BE12" s="151">
        <v>1</v>
      </c>
      <c r="BF12" s="151">
        <v>7</v>
      </c>
      <c r="BG12" s="156">
        <v>700</v>
      </c>
      <c r="BH12" s="154">
        <v>6</v>
      </c>
      <c r="BI12" s="151">
        <v>15</v>
      </c>
    </row>
    <row r="13" spans="1:61" ht="24.75" customHeight="1">
      <c r="A13" s="175" t="s">
        <v>106</v>
      </c>
      <c r="B13" s="151">
        <v>1796</v>
      </c>
      <c r="C13" s="152">
        <v>1559</v>
      </c>
      <c r="D13" s="153">
        <v>86.80400890868597</v>
      </c>
      <c r="E13" s="154">
        <v>-237</v>
      </c>
      <c r="F13" s="151">
        <v>860</v>
      </c>
      <c r="G13" s="151">
        <v>796</v>
      </c>
      <c r="H13" s="153">
        <v>92.55813953488372</v>
      </c>
      <c r="I13" s="154">
        <v>-64</v>
      </c>
      <c r="J13" s="151">
        <v>1013</v>
      </c>
      <c r="K13" s="151">
        <v>1024</v>
      </c>
      <c r="L13" s="153">
        <v>101.0858835143139</v>
      </c>
      <c r="M13" s="154">
        <v>11</v>
      </c>
      <c r="N13" s="155">
        <v>438</v>
      </c>
      <c r="O13" s="151">
        <v>462</v>
      </c>
      <c r="P13" s="156">
        <v>105.5</v>
      </c>
      <c r="Q13" s="157">
        <v>24</v>
      </c>
      <c r="R13" s="151">
        <v>256</v>
      </c>
      <c r="S13" s="155">
        <v>258</v>
      </c>
      <c r="T13" s="156">
        <v>100.78125</v>
      </c>
      <c r="U13" s="154">
        <v>2</v>
      </c>
      <c r="V13" s="151">
        <v>3895</v>
      </c>
      <c r="W13" s="151">
        <v>3284</v>
      </c>
      <c r="X13" s="153">
        <f t="shared" si="0"/>
        <v>84.31322207958921</v>
      </c>
      <c r="Y13" s="154">
        <f t="shared" si="1"/>
        <v>-611</v>
      </c>
      <c r="Z13" s="151">
        <v>1742</v>
      </c>
      <c r="AA13" s="151">
        <v>1538</v>
      </c>
      <c r="AB13" s="153">
        <f t="shared" si="2"/>
        <v>88.28932261768084</v>
      </c>
      <c r="AC13" s="154">
        <f t="shared" si="3"/>
        <v>-204</v>
      </c>
      <c r="AD13" s="151">
        <v>1184</v>
      </c>
      <c r="AE13" s="152">
        <v>864</v>
      </c>
      <c r="AF13" s="153">
        <f t="shared" si="4"/>
        <v>72.97297297297297</v>
      </c>
      <c r="AG13" s="154">
        <f t="shared" si="5"/>
        <v>-320</v>
      </c>
      <c r="AH13" s="151">
        <v>494</v>
      </c>
      <c r="AI13" s="151">
        <v>458</v>
      </c>
      <c r="AJ13" s="156">
        <v>92.71255060728745</v>
      </c>
      <c r="AK13" s="154">
        <v>-36</v>
      </c>
      <c r="AL13" s="158">
        <v>207</v>
      </c>
      <c r="AM13" s="158">
        <v>231</v>
      </c>
      <c r="AN13" s="159">
        <v>111.6</v>
      </c>
      <c r="AO13" s="160">
        <v>24</v>
      </c>
      <c r="AP13" s="161">
        <v>988</v>
      </c>
      <c r="AQ13" s="151">
        <v>1014</v>
      </c>
      <c r="AR13" s="156">
        <v>102.6</v>
      </c>
      <c r="AS13" s="154">
        <v>26</v>
      </c>
      <c r="AT13" s="151">
        <v>670</v>
      </c>
      <c r="AU13" s="151">
        <v>560</v>
      </c>
      <c r="AV13" s="156">
        <v>83.5820895522388</v>
      </c>
      <c r="AW13" s="154">
        <v>-110</v>
      </c>
      <c r="AX13" s="151">
        <v>565</v>
      </c>
      <c r="AY13" s="151">
        <v>453</v>
      </c>
      <c r="AZ13" s="156">
        <v>80.17699115044248</v>
      </c>
      <c r="BA13" s="154">
        <v>-112</v>
      </c>
      <c r="BB13" s="162">
        <v>1504.857621440536</v>
      </c>
      <c r="BC13" s="151">
        <v>1973.3644859813085</v>
      </c>
      <c r="BD13" s="154">
        <v>468.50686454077254</v>
      </c>
      <c r="BE13" s="151">
        <v>5</v>
      </c>
      <c r="BF13" s="151">
        <v>4</v>
      </c>
      <c r="BG13" s="156">
        <v>80</v>
      </c>
      <c r="BH13" s="154">
        <v>-1</v>
      </c>
      <c r="BI13" s="151">
        <v>63</v>
      </c>
    </row>
    <row r="14" spans="1:61" s="18" customFormat="1" ht="24.75" customHeight="1">
      <c r="A14" s="175" t="s">
        <v>107</v>
      </c>
      <c r="B14" s="151">
        <v>1559</v>
      </c>
      <c r="C14" s="152">
        <v>1595</v>
      </c>
      <c r="D14" s="153">
        <v>102.30917254650419</v>
      </c>
      <c r="E14" s="154">
        <v>36</v>
      </c>
      <c r="F14" s="151">
        <v>748</v>
      </c>
      <c r="G14" s="151">
        <v>809</v>
      </c>
      <c r="H14" s="153">
        <v>108.15508021390374</v>
      </c>
      <c r="I14" s="154">
        <v>61</v>
      </c>
      <c r="J14" s="151">
        <v>814</v>
      </c>
      <c r="K14" s="151">
        <v>944</v>
      </c>
      <c r="L14" s="153">
        <v>115.97051597051598</v>
      </c>
      <c r="M14" s="154">
        <v>130</v>
      </c>
      <c r="N14" s="155">
        <v>276</v>
      </c>
      <c r="O14" s="151">
        <v>408</v>
      </c>
      <c r="P14" s="156">
        <v>147.8</v>
      </c>
      <c r="Q14" s="157">
        <v>132</v>
      </c>
      <c r="R14" s="151">
        <v>232</v>
      </c>
      <c r="S14" s="155">
        <v>196</v>
      </c>
      <c r="T14" s="156">
        <v>84.48275862068965</v>
      </c>
      <c r="U14" s="154">
        <v>-36</v>
      </c>
      <c r="V14" s="151">
        <v>3125</v>
      </c>
      <c r="W14" s="151">
        <v>3686</v>
      </c>
      <c r="X14" s="153">
        <f t="shared" si="0"/>
        <v>117.95199999999998</v>
      </c>
      <c r="Y14" s="154">
        <f t="shared" si="1"/>
        <v>561</v>
      </c>
      <c r="Z14" s="151">
        <v>1494</v>
      </c>
      <c r="AA14" s="151">
        <v>1563</v>
      </c>
      <c r="AB14" s="153">
        <f t="shared" si="2"/>
        <v>104.61847389558233</v>
      </c>
      <c r="AC14" s="154">
        <f t="shared" si="3"/>
        <v>69</v>
      </c>
      <c r="AD14" s="151">
        <v>1130</v>
      </c>
      <c r="AE14" s="152">
        <v>1191</v>
      </c>
      <c r="AF14" s="153">
        <f t="shared" si="4"/>
        <v>105.39823008849558</v>
      </c>
      <c r="AG14" s="154">
        <f t="shared" si="5"/>
        <v>61</v>
      </c>
      <c r="AH14" s="151">
        <v>262</v>
      </c>
      <c r="AI14" s="151">
        <v>295</v>
      </c>
      <c r="AJ14" s="156">
        <v>112.59541984732823</v>
      </c>
      <c r="AK14" s="154">
        <v>33</v>
      </c>
      <c r="AL14" s="158">
        <v>186</v>
      </c>
      <c r="AM14" s="158">
        <v>222</v>
      </c>
      <c r="AN14" s="159">
        <v>119.4</v>
      </c>
      <c r="AO14" s="160">
        <v>36</v>
      </c>
      <c r="AP14" s="161">
        <v>845</v>
      </c>
      <c r="AQ14" s="151">
        <v>1007</v>
      </c>
      <c r="AR14" s="156">
        <v>119.2</v>
      </c>
      <c r="AS14" s="154">
        <v>162</v>
      </c>
      <c r="AT14" s="151">
        <v>602</v>
      </c>
      <c r="AU14" s="151">
        <v>650</v>
      </c>
      <c r="AV14" s="156">
        <v>107.9734219269103</v>
      </c>
      <c r="AW14" s="154">
        <v>48</v>
      </c>
      <c r="AX14" s="151">
        <v>503</v>
      </c>
      <c r="AY14" s="151">
        <v>560</v>
      </c>
      <c r="AZ14" s="156">
        <v>111.33200795228629</v>
      </c>
      <c r="BA14" s="154">
        <v>57</v>
      </c>
      <c r="BB14" s="162">
        <v>1892.3566878980891</v>
      </c>
      <c r="BC14" s="151">
        <v>2519.9300699300697</v>
      </c>
      <c r="BD14" s="154">
        <v>627.5733820319806</v>
      </c>
      <c r="BE14" s="151">
        <v>11</v>
      </c>
      <c r="BF14" s="151">
        <v>37</v>
      </c>
      <c r="BG14" s="156">
        <v>336.4</v>
      </c>
      <c r="BH14" s="154">
        <v>26</v>
      </c>
      <c r="BI14" s="151">
        <v>38</v>
      </c>
    </row>
    <row r="15" spans="1:61" s="18" customFormat="1" ht="24.75" customHeight="1">
      <c r="A15" s="175" t="s">
        <v>108</v>
      </c>
      <c r="B15" s="151">
        <v>804</v>
      </c>
      <c r="C15" s="152">
        <v>761</v>
      </c>
      <c r="D15" s="153">
        <v>94.65174129353234</v>
      </c>
      <c r="E15" s="154">
        <v>-43</v>
      </c>
      <c r="F15" s="151">
        <v>416</v>
      </c>
      <c r="G15" s="151">
        <v>371</v>
      </c>
      <c r="H15" s="153">
        <v>89.1826923076923</v>
      </c>
      <c r="I15" s="154">
        <v>-45</v>
      </c>
      <c r="J15" s="151">
        <v>588</v>
      </c>
      <c r="K15" s="151">
        <v>648</v>
      </c>
      <c r="L15" s="153">
        <v>110.20408163265304</v>
      </c>
      <c r="M15" s="154">
        <v>60</v>
      </c>
      <c r="N15" s="155">
        <v>128</v>
      </c>
      <c r="O15" s="151">
        <v>225</v>
      </c>
      <c r="P15" s="156">
        <v>175.8</v>
      </c>
      <c r="Q15" s="157">
        <v>97</v>
      </c>
      <c r="R15" s="151">
        <v>149</v>
      </c>
      <c r="S15" s="155">
        <v>118</v>
      </c>
      <c r="T15" s="156">
        <v>79.19463087248322</v>
      </c>
      <c r="U15" s="154">
        <v>-31</v>
      </c>
      <c r="V15" s="151">
        <v>1458</v>
      </c>
      <c r="W15" s="151">
        <v>1612</v>
      </c>
      <c r="X15" s="153">
        <f t="shared" si="0"/>
        <v>110.56241426611797</v>
      </c>
      <c r="Y15" s="154">
        <f t="shared" si="1"/>
        <v>154</v>
      </c>
      <c r="Z15" s="151">
        <v>777</v>
      </c>
      <c r="AA15" s="151">
        <v>753</v>
      </c>
      <c r="AB15" s="153">
        <f t="shared" si="2"/>
        <v>96.91119691119691</v>
      </c>
      <c r="AC15" s="154">
        <f t="shared" si="3"/>
        <v>-24</v>
      </c>
      <c r="AD15" s="151">
        <v>440</v>
      </c>
      <c r="AE15" s="152">
        <v>382</v>
      </c>
      <c r="AF15" s="153">
        <f t="shared" si="4"/>
        <v>86.81818181818181</v>
      </c>
      <c r="AG15" s="154">
        <f t="shared" si="5"/>
        <v>-58</v>
      </c>
      <c r="AH15" s="151">
        <v>331</v>
      </c>
      <c r="AI15" s="151">
        <v>367</v>
      </c>
      <c r="AJ15" s="156">
        <v>110.87613293051359</v>
      </c>
      <c r="AK15" s="154">
        <v>36</v>
      </c>
      <c r="AL15" s="158">
        <v>151</v>
      </c>
      <c r="AM15" s="158">
        <v>145</v>
      </c>
      <c r="AN15" s="159">
        <v>96</v>
      </c>
      <c r="AO15" s="160">
        <v>-6</v>
      </c>
      <c r="AP15" s="161">
        <v>578</v>
      </c>
      <c r="AQ15" s="151">
        <v>646</v>
      </c>
      <c r="AR15" s="156">
        <v>111.8</v>
      </c>
      <c r="AS15" s="154">
        <v>68</v>
      </c>
      <c r="AT15" s="151">
        <v>234</v>
      </c>
      <c r="AU15" s="151">
        <v>223</v>
      </c>
      <c r="AV15" s="156">
        <v>95.2991452991453</v>
      </c>
      <c r="AW15" s="154">
        <v>-11</v>
      </c>
      <c r="AX15" s="151">
        <v>210</v>
      </c>
      <c r="AY15" s="151">
        <v>193</v>
      </c>
      <c r="AZ15" s="156">
        <v>91.9047619047619</v>
      </c>
      <c r="BA15" s="154">
        <v>-17</v>
      </c>
      <c r="BB15" s="162">
        <v>2011.111111111111</v>
      </c>
      <c r="BC15" s="151">
        <v>2722.3214285714284</v>
      </c>
      <c r="BD15" s="154">
        <v>711.2103174603174</v>
      </c>
      <c r="BE15" s="151">
        <v>3</v>
      </c>
      <c r="BF15" s="151">
        <v>2</v>
      </c>
      <c r="BG15" s="156">
        <v>66.7</v>
      </c>
      <c r="BH15" s="154">
        <v>-1</v>
      </c>
      <c r="BI15" s="151">
        <v>20</v>
      </c>
    </row>
    <row r="16" spans="1:61" s="18" customFormat="1" ht="24.75" customHeight="1">
      <c r="A16" s="175" t="s">
        <v>109</v>
      </c>
      <c r="B16" s="151">
        <v>1221</v>
      </c>
      <c r="C16" s="152">
        <v>1095</v>
      </c>
      <c r="D16" s="153">
        <v>89.68058968058969</v>
      </c>
      <c r="E16" s="154">
        <v>-126</v>
      </c>
      <c r="F16" s="151">
        <v>615</v>
      </c>
      <c r="G16" s="151">
        <v>576</v>
      </c>
      <c r="H16" s="153">
        <v>93.65853658536587</v>
      </c>
      <c r="I16" s="154">
        <v>-39</v>
      </c>
      <c r="J16" s="151">
        <v>859</v>
      </c>
      <c r="K16" s="151">
        <v>883</v>
      </c>
      <c r="L16" s="153">
        <v>102.79394644935974</v>
      </c>
      <c r="M16" s="154">
        <v>24</v>
      </c>
      <c r="N16" s="155">
        <v>368</v>
      </c>
      <c r="O16" s="151">
        <v>410</v>
      </c>
      <c r="P16" s="156">
        <v>111.4</v>
      </c>
      <c r="Q16" s="157">
        <v>42</v>
      </c>
      <c r="R16" s="151">
        <v>205</v>
      </c>
      <c r="S16" s="155">
        <v>193</v>
      </c>
      <c r="T16" s="156">
        <v>94.14634146341463</v>
      </c>
      <c r="U16" s="154">
        <v>-12</v>
      </c>
      <c r="V16" s="151">
        <v>4256</v>
      </c>
      <c r="W16" s="151">
        <v>4539</v>
      </c>
      <c r="X16" s="153">
        <f t="shared" si="0"/>
        <v>106.64943609022556</v>
      </c>
      <c r="Y16" s="154">
        <f t="shared" si="1"/>
        <v>283</v>
      </c>
      <c r="Z16" s="151">
        <v>1154</v>
      </c>
      <c r="AA16" s="151">
        <v>1074</v>
      </c>
      <c r="AB16" s="153">
        <f t="shared" si="2"/>
        <v>93.06759098786829</v>
      </c>
      <c r="AC16" s="154">
        <f t="shared" si="3"/>
        <v>-80</v>
      </c>
      <c r="AD16" s="151">
        <v>1822</v>
      </c>
      <c r="AE16" s="152">
        <v>2304</v>
      </c>
      <c r="AF16" s="153">
        <f t="shared" si="4"/>
        <v>126.45444566410538</v>
      </c>
      <c r="AG16" s="154">
        <f t="shared" si="5"/>
        <v>482</v>
      </c>
      <c r="AH16" s="151">
        <v>73</v>
      </c>
      <c r="AI16" s="151">
        <v>61</v>
      </c>
      <c r="AJ16" s="156">
        <v>83.56164383561644</v>
      </c>
      <c r="AK16" s="154">
        <v>-12</v>
      </c>
      <c r="AL16" s="158">
        <v>167</v>
      </c>
      <c r="AM16" s="158">
        <v>178</v>
      </c>
      <c r="AN16" s="159">
        <v>106.6</v>
      </c>
      <c r="AO16" s="160">
        <v>11</v>
      </c>
      <c r="AP16" s="161">
        <v>990</v>
      </c>
      <c r="AQ16" s="151">
        <v>1047</v>
      </c>
      <c r="AR16" s="156">
        <v>105.8</v>
      </c>
      <c r="AS16" s="154">
        <v>57</v>
      </c>
      <c r="AT16" s="151">
        <v>479</v>
      </c>
      <c r="AU16" s="151">
        <v>413</v>
      </c>
      <c r="AV16" s="156">
        <v>86.22129436325679</v>
      </c>
      <c r="AW16" s="154">
        <v>-66</v>
      </c>
      <c r="AX16" s="151">
        <v>396</v>
      </c>
      <c r="AY16" s="151">
        <v>330</v>
      </c>
      <c r="AZ16" s="156">
        <v>83.33333333333334</v>
      </c>
      <c r="BA16" s="154">
        <v>-66</v>
      </c>
      <c r="BB16" s="162">
        <v>1922.9698375870069</v>
      </c>
      <c r="BC16" s="151">
        <v>2526.6129032258063</v>
      </c>
      <c r="BD16" s="154">
        <v>603.6430656387995</v>
      </c>
      <c r="BE16" s="151">
        <v>6</v>
      </c>
      <c r="BF16" s="151">
        <v>15</v>
      </c>
      <c r="BG16" s="156">
        <v>250</v>
      </c>
      <c r="BH16" s="154">
        <v>9</v>
      </c>
      <c r="BI16" s="151">
        <v>42</v>
      </c>
    </row>
    <row r="17" spans="1:61" s="18" customFormat="1" ht="24.75" customHeight="1">
      <c r="A17" s="175" t="s">
        <v>110</v>
      </c>
      <c r="B17" s="151">
        <v>993</v>
      </c>
      <c r="C17" s="152">
        <v>898</v>
      </c>
      <c r="D17" s="153">
        <v>90.4330312185297</v>
      </c>
      <c r="E17" s="154">
        <v>-95</v>
      </c>
      <c r="F17" s="151">
        <v>536</v>
      </c>
      <c r="G17" s="151">
        <v>476</v>
      </c>
      <c r="H17" s="153">
        <v>88.80597014925374</v>
      </c>
      <c r="I17" s="154">
        <v>-60</v>
      </c>
      <c r="J17" s="151">
        <v>511</v>
      </c>
      <c r="K17" s="151">
        <v>549</v>
      </c>
      <c r="L17" s="153">
        <v>107.43639921722115</v>
      </c>
      <c r="M17" s="154">
        <v>38</v>
      </c>
      <c r="N17" s="155">
        <v>23</v>
      </c>
      <c r="O17" s="151">
        <v>45</v>
      </c>
      <c r="P17" s="156">
        <v>195.7</v>
      </c>
      <c r="Q17" s="157">
        <v>22</v>
      </c>
      <c r="R17" s="151">
        <v>169</v>
      </c>
      <c r="S17" s="155">
        <v>129</v>
      </c>
      <c r="T17" s="156">
        <v>76.33136094674556</v>
      </c>
      <c r="U17" s="154">
        <v>-40</v>
      </c>
      <c r="V17" s="151">
        <v>1414</v>
      </c>
      <c r="W17" s="151">
        <v>1634</v>
      </c>
      <c r="X17" s="153">
        <f t="shared" si="0"/>
        <v>115.55869872701557</v>
      </c>
      <c r="Y17" s="154">
        <f t="shared" si="1"/>
        <v>220</v>
      </c>
      <c r="Z17" s="151">
        <v>952</v>
      </c>
      <c r="AA17" s="151">
        <v>876</v>
      </c>
      <c r="AB17" s="153">
        <f t="shared" si="2"/>
        <v>92.01680672268907</v>
      </c>
      <c r="AC17" s="154">
        <f t="shared" si="3"/>
        <v>-76</v>
      </c>
      <c r="AD17" s="151">
        <v>414</v>
      </c>
      <c r="AE17" s="152">
        <v>633</v>
      </c>
      <c r="AF17" s="153">
        <f t="shared" si="4"/>
        <v>152.89855072463766</v>
      </c>
      <c r="AG17" s="154">
        <f t="shared" si="5"/>
        <v>219</v>
      </c>
      <c r="AH17" s="151">
        <v>323</v>
      </c>
      <c r="AI17" s="151">
        <v>155</v>
      </c>
      <c r="AJ17" s="156">
        <v>47.987616099071204</v>
      </c>
      <c r="AK17" s="154">
        <v>-168</v>
      </c>
      <c r="AL17" s="158">
        <v>110</v>
      </c>
      <c r="AM17" s="158">
        <v>130</v>
      </c>
      <c r="AN17" s="159">
        <v>118.2</v>
      </c>
      <c r="AO17" s="160">
        <v>20</v>
      </c>
      <c r="AP17" s="161">
        <v>490</v>
      </c>
      <c r="AQ17" s="151">
        <v>540</v>
      </c>
      <c r="AR17" s="156">
        <v>110.2</v>
      </c>
      <c r="AS17" s="154">
        <v>50</v>
      </c>
      <c r="AT17" s="151">
        <v>251</v>
      </c>
      <c r="AU17" s="151">
        <v>261</v>
      </c>
      <c r="AV17" s="156">
        <v>103.98406374501991</v>
      </c>
      <c r="AW17" s="154">
        <v>10</v>
      </c>
      <c r="AX17" s="151">
        <v>193</v>
      </c>
      <c r="AY17" s="151">
        <v>196</v>
      </c>
      <c r="AZ17" s="156">
        <v>101.55440414507773</v>
      </c>
      <c r="BA17" s="154">
        <v>3</v>
      </c>
      <c r="BB17" s="162">
        <v>1705.607476635514</v>
      </c>
      <c r="BC17" s="151">
        <v>2384.4660194174758</v>
      </c>
      <c r="BD17" s="154">
        <v>678.8585427819617</v>
      </c>
      <c r="BE17" s="151">
        <v>21</v>
      </c>
      <c r="BF17" s="151">
        <v>15</v>
      </c>
      <c r="BG17" s="156">
        <v>71.4</v>
      </c>
      <c r="BH17" s="154">
        <v>-6</v>
      </c>
      <c r="BI17" s="151">
        <v>28</v>
      </c>
    </row>
    <row r="18" spans="1:61" s="18" customFormat="1" ht="24.75" customHeight="1">
      <c r="A18" s="175" t="s">
        <v>111</v>
      </c>
      <c r="B18" s="151">
        <v>1138</v>
      </c>
      <c r="C18" s="152">
        <v>1166</v>
      </c>
      <c r="D18" s="153">
        <v>102.46045694200352</v>
      </c>
      <c r="E18" s="154">
        <v>28</v>
      </c>
      <c r="F18" s="151">
        <v>491</v>
      </c>
      <c r="G18" s="151">
        <v>605</v>
      </c>
      <c r="H18" s="153">
        <v>123.21792260692463</v>
      </c>
      <c r="I18" s="154">
        <v>114</v>
      </c>
      <c r="J18" s="151">
        <v>586</v>
      </c>
      <c r="K18" s="151">
        <v>562</v>
      </c>
      <c r="L18" s="153">
        <v>95.90443686006826</v>
      </c>
      <c r="M18" s="154">
        <v>-24</v>
      </c>
      <c r="N18" s="155">
        <v>122</v>
      </c>
      <c r="O18" s="151">
        <v>142</v>
      </c>
      <c r="P18" s="156">
        <v>116.4</v>
      </c>
      <c r="Q18" s="157">
        <v>20</v>
      </c>
      <c r="R18" s="151">
        <v>171</v>
      </c>
      <c r="S18" s="155">
        <v>160</v>
      </c>
      <c r="T18" s="156">
        <v>93.56725146198829</v>
      </c>
      <c r="U18" s="154">
        <v>-11</v>
      </c>
      <c r="V18" s="151">
        <v>1698</v>
      </c>
      <c r="W18" s="151">
        <v>1873</v>
      </c>
      <c r="X18" s="153">
        <f t="shared" si="0"/>
        <v>110.30624263839812</v>
      </c>
      <c r="Y18" s="154">
        <f t="shared" si="1"/>
        <v>175</v>
      </c>
      <c r="Z18" s="151">
        <v>1125</v>
      </c>
      <c r="AA18" s="151">
        <v>1155</v>
      </c>
      <c r="AB18" s="153">
        <f t="shared" si="2"/>
        <v>102.66666666666666</v>
      </c>
      <c r="AC18" s="154">
        <f t="shared" si="3"/>
        <v>30</v>
      </c>
      <c r="AD18" s="151">
        <v>423</v>
      </c>
      <c r="AE18" s="152">
        <v>408</v>
      </c>
      <c r="AF18" s="153">
        <f t="shared" si="4"/>
        <v>96.45390070921985</v>
      </c>
      <c r="AG18" s="154">
        <f t="shared" si="5"/>
        <v>-15</v>
      </c>
      <c r="AH18" s="151">
        <v>218</v>
      </c>
      <c r="AI18" s="151">
        <v>176</v>
      </c>
      <c r="AJ18" s="156">
        <v>80.73394495412845</v>
      </c>
      <c r="AK18" s="154">
        <v>-42</v>
      </c>
      <c r="AL18" s="158">
        <v>99</v>
      </c>
      <c r="AM18" s="158">
        <v>94</v>
      </c>
      <c r="AN18" s="159">
        <v>94.9</v>
      </c>
      <c r="AO18" s="160">
        <v>-5</v>
      </c>
      <c r="AP18" s="161">
        <v>469</v>
      </c>
      <c r="AQ18" s="151">
        <v>471</v>
      </c>
      <c r="AR18" s="156">
        <v>100.4</v>
      </c>
      <c r="AS18" s="154">
        <v>2</v>
      </c>
      <c r="AT18" s="151">
        <v>428</v>
      </c>
      <c r="AU18" s="151">
        <v>534</v>
      </c>
      <c r="AV18" s="156">
        <v>124.76635514018693</v>
      </c>
      <c r="AW18" s="154">
        <v>106</v>
      </c>
      <c r="AX18" s="151">
        <v>361</v>
      </c>
      <c r="AY18" s="151">
        <v>466</v>
      </c>
      <c r="AZ18" s="156">
        <v>129.0858725761773</v>
      </c>
      <c r="BA18" s="154">
        <v>105</v>
      </c>
      <c r="BB18" s="162">
        <v>1758.8942307692307</v>
      </c>
      <c r="BC18" s="151">
        <v>2447.4358974358975</v>
      </c>
      <c r="BD18" s="154">
        <v>688.5416666666667</v>
      </c>
      <c r="BE18" s="151">
        <v>0</v>
      </c>
      <c r="BF18" s="151">
        <v>6</v>
      </c>
      <c r="BG18" s="156" t="e">
        <v>#DIV/0!</v>
      </c>
      <c r="BH18" s="154">
        <v>6</v>
      </c>
      <c r="BI18" s="151">
        <v>18</v>
      </c>
    </row>
    <row r="19" spans="1:61" s="18" customFormat="1" ht="24.75" customHeight="1">
      <c r="A19" s="175" t="s">
        <v>112</v>
      </c>
      <c r="B19" s="151">
        <v>1223</v>
      </c>
      <c r="C19" s="152">
        <v>1150</v>
      </c>
      <c r="D19" s="153">
        <v>94.03107113654947</v>
      </c>
      <c r="E19" s="154">
        <v>-73</v>
      </c>
      <c r="F19" s="151">
        <v>509</v>
      </c>
      <c r="G19" s="151">
        <v>436</v>
      </c>
      <c r="H19" s="153">
        <v>85.6581532416503</v>
      </c>
      <c r="I19" s="154">
        <v>-73</v>
      </c>
      <c r="J19" s="151">
        <v>849</v>
      </c>
      <c r="K19" s="151">
        <v>828</v>
      </c>
      <c r="L19" s="153">
        <v>97.52650176678446</v>
      </c>
      <c r="M19" s="154">
        <v>-21</v>
      </c>
      <c r="N19" s="155">
        <v>327</v>
      </c>
      <c r="O19" s="151">
        <v>327</v>
      </c>
      <c r="P19" s="156">
        <v>100</v>
      </c>
      <c r="Q19" s="157">
        <v>0</v>
      </c>
      <c r="R19" s="151">
        <v>218</v>
      </c>
      <c r="S19" s="155">
        <v>198</v>
      </c>
      <c r="T19" s="156">
        <v>90.82568807339449</v>
      </c>
      <c r="U19" s="154">
        <v>-20</v>
      </c>
      <c r="V19" s="151">
        <v>2317</v>
      </c>
      <c r="W19" s="151">
        <v>2075</v>
      </c>
      <c r="X19" s="153">
        <f t="shared" si="0"/>
        <v>89.55545964609408</v>
      </c>
      <c r="Y19" s="154">
        <f t="shared" si="1"/>
        <v>-242</v>
      </c>
      <c r="Z19" s="151">
        <v>1192</v>
      </c>
      <c r="AA19" s="151">
        <v>1136</v>
      </c>
      <c r="AB19" s="153">
        <f t="shared" si="2"/>
        <v>95.30201342281879</v>
      </c>
      <c r="AC19" s="154">
        <f t="shared" si="3"/>
        <v>-56</v>
      </c>
      <c r="AD19" s="151">
        <v>559</v>
      </c>
      <c r="AE19" s="152">
        <v>367</v>
      </c>
      <c r="AF19" s="153">
        <f t="shared" si="4"/>
        <v>65.65295169946333</v>
      </c>
      <c r="AG19" s="154">
        <f t="shared" si="5"/>
        <v>-192</v>
      </c>
      <c r="AH19" s="151">
        <v>394</v>
      </c>
      <c r="AI19" s="151">
        <v>231</v>
      </c>
      <c r="AJ19" s="156">
        <v>58.629441624365484</v>
      </c>
      <c r="AK19" s="154">
        <v>-163</v>
      </c>
      <c r="AL19" s="158">
        <v>144</v>
      </c>
      <c r="AM19" s="158">
        <v>141</v>
      </c>
      <c r="AN19" s="159">
        <v>97.9</v>
      </c>
      <c r="AO19" s="160">
        <v>-3</v>
      </c>
      <c r="AP19" s="161">
        <v>854</v>
      </c>
      <c r="AQ19" s="151">
        <v>843</v>
      </c>
      <c r="AR19" s="156">
        <v>98.7</v>
      </c>
      <c r="AS19" s="154">
        <v>-11</v>
      </c>
      <c r="AT19" s="151">
        <v>424</v>
      </c>
      <c r="AU19" s="151">
        <v>382</v>
      </c>
      <c r="AV19" s="156">
        <v>90.09433962264151</v>
      </c>
      <c r="AW19" s="154">
        <v>-42</v>
      </c>
      <c r="AX19" s="151">
        <v>355</v>
      </c>
      <c r="AY19" s="151">
        <v>315</v>
      </c>
      <c r="AZ19" s="156">
        <v>88.73239436619718</v>
      </c>
      <c r="BA19" s="154">
        <v>-40</v>
      </c>
      <c r="BB19" s="162">
        <v>1757.6315789473683</v>
      </c>
      <c r="BC19" s="151">
        <v>2404.923076923077</v>
      </c>
      <c r="BD19" s="154">
        <v>647.2914979757088</v>
      </c>
      <c r="BE19" s="151">
        <v>14</v>
      </c>
      <c r="BF19" s="151">
        <v>22</v>
      </c>
      <c r="BG19" s="156">
        <v>157.1</v>
      </c>
      <c r="BH19" s="154">
        <v>8</v>
      </c>
      <c r="BI19" s="151">
        <v>28</v>
      </c>
    </row>
    <row r="20" spans="1:61" s="163" customFormat="1" ht="24.75" customHeight="1">
      <c r="A20" s="175" t="s">
        <v>113</v>
      </c>
      <c r="B20" s="151">
        <v>2770</v>
      </c>
      <c r="C20" s="152">
        <v>2500</v>
      </c>
      <c r="D20" s="153">
        <v>90.25270758122743</v>
      </c>
      <c r="E20" s="154">
        <v>-270</v>
      </c>
      <c r="F20" s="151">
        <v>1437</v>
      </c>
      <c r="G20" s="151">
        <v>1320</v>
      </c>
      <c r="H20" s="153">
        <v>91.8580375782881</v>
      </c>
      <c r="I20" s="154">
        <v>-117</v>
      </c>
      <c r="J20" s="151">
        <v>1424</v>
      </c>
      <c r="K20" s="151">
        <v>1436</v>
      </c>
      <c r="L20" s="153">
        <v>100.84269662921348</v>
      </c>
      <c r="M20" s="154">
        <v>12</v>
      </c>
      <c r="N20" s="155">
        <v>181</v>
      </c>
      <c r="O20" s="151">
        <v>296</v>
      </c>
      <c r="P20" s="156">
        <v>163.5</v>
      </c>
      <c r="Q20" s="157">
        <v>115</v>
      </c>
      <c r="R20" s="151">
        <v>411</v>
      </c>
      <c r="S20" s="155">
        <v>424</v>
      </c>
      <c r="T20" s="156">
        <v>103.16301703163018</v>
      </c>
      <c r="U20" s="154">
        <v>13</v>
      </c>
      <c r="V20" s="151">
        <v>4575</v>
      </c>
      <c r="W20" s="151">
        <v>4553</v>
      </c>
      <c r="X20" s="153">
        <f t="shared" si="0"/>
        <v>99.51912568306011</v>
      </c>
      <c r="Y20" s="154">
        <f t="shared" si="1"/>
        <v>-22</v>
      </c>
      <c r="Z20" s="151">
        <v>2748</v>
      </c>
      <c r="AA20" s="151">
        <v>2489</v>
      </c>
      <c r="AB20" s="153">
        <f t="shared" si="2"/>
        <v>90.5749636098981</v>
      </c>
      <c r="AC20" s="154">
        <f t="shared" si="3"/>
        <v>-259</v>
      </c>
      <c r="AD20" s="151">
        <v>1246</v>
      </c>
      <c r="AE20" s="152">
        <v>1372</v>
      </c>
      <c r="AF20" s="153">
        <f t="shared" si="4"/>
        <v>110.1123595505618</v>
      </c>
      <c r="AG20" s="154">
        <f t="shared" si="5"/>
        <v>126</v>
      </c>
      <c r="AH20" s="151">
        <v>720</v>
      </c>
      <c r="AI20" s="151">
        <v>738</v>
      </c>
      <c r="AJ20" s="156">
        <v>102.5</v>
      </c>
      <c r="AK20" s="154">
        <v>18</v>
      </c>
      <c r="AL20" s="158">
        <v>257</v>
      </c>
      <c r="AM20" s="158">
        <v>251</v>
      </c>
      <c r="AN20" s="159">
        <v>97.7</v>
      </c>
      <c r="AO20" s="160">
        <v>-6</v>
      </c>
      <c r="AP20" s="161">
        <v>1411</v>
      </c>
      <c r="AQ20" s="151">
        <v>1413</v>
      </c>
      <c r="AR20" s="156">
        <v>100.1</v>
      </c>
      <c r="AS20" s="154">
        <v>2</v>
      </c>
      <c r="AT20" s="151">
        <v>790</v>
      </c>
      <c r="AU20" s="151">
        <v>802</v>
      </c>
      <c r="AV20" s="156">
        <v>101.51898734177216</v>
      </c>
      <c r="AW20" s="154">
        <v>12</v>
      </c>
      <c r="AX20" s="151">
        <v>646</v>
      </c>
      <c r="AY20" s="151">
        <v>654</v>
      </c>
      <c r="AZ20" s="156">
        <v>101.23839009287924</v>
      </c>
      <c r="BA20" s="154">
        <v>8</v>
      </c>
      <c r="BB20" s="162">
        <v>1329.1910902696366</v>
      </c>
      <c r="BC20" s="151">
        <v>1656.9875776397516</v>
      </c>
      <c r="BD20" s="154">
        <v>327.7964873701151</v>
      </c>
      <c r="BE20" s="151">
        <v>5</v>
      </c>
      <c r="BF20" s="151">
        <v>11</v>
      </c>
      <c r="BG20" s="156">
        <v>220</v>
      </c>
      <c r="BH20" s="154">
        <v>6</v>
      </c>
      <c r="BI20" s="151">
        <v>6</v>
      </c>
    </row>
    <row r="21" spans="1:61" s="18" customFormat="1" ht="24.75" customHeight="1">
      <c r="A21" s="175" t="s">
        <v>114</v>
      </c>
      <c r="B21" s="151">
        <v>1263</v>
      </c>
      <c r="C21" s="152">
        <v>1225</v>
      </c>
      <c r="D21" s="153">
        <v>96.99129057798892</v>
      </c>
      <c r="E21" s="154">
        <v>-38</v>
      </c>
      <c r="F21" s="151">
        <v>503</v>
      </c>
      <c r="G21" s="151">
        <v>507</v>
      </c>
      <c r="H21" s="153">
        <v>100.79522862823063</v>
      </c>
      <c r="I21" s="154">
        <v>4</v>
      </c>
      <c r="J21" s="151">
        <v>1034</v>
      </c>
      <c r="K21" s="151">
        <v>1120</v>
      </c>
      <c r="L21" s="153">
        <v>108.31721470019342</v>
      </c>
      <c r="M21" s="154">
        <v>86</v>
      </c>
      <c r="N21" s="155">
        <v>394</v>
      </c>
      <c r="O21" s="151">
        <v>493</v>
      </c>
      <c r="P21" s="156">
        <v>125.1</v>
      </c>
      <c r="Q21" s="157">
        <v>99</v>
      </c>
      <c r="R21" s="151">
        <v>259</v>
      </c>
      <c r="S21" s="155">
        <v>203</v>
      </c>
      <c r="T21" s="156">
        <v>78.37837837837837</v>
      </c>
      <c r="U21" s="154">
        <v>-56</v>
      </c>
      <c r="V21" s="151">
        <v>3076</v>
      </c>
      <c r="W21" s="151">
        <v>2981</v>
      </c>
      <c r="X21" s="153">
        <f t="shared" si="0"/>
        <v>96.91157347204161</v>
      </c>
      <c r="Y21" s="154">
        <f t="shared" si="1"/>
        <v>-95</v>
      </c>
      <c r="Z21" s="151">
        <v>1255</v>
      </c>
      <c r="AA21" s="151">
        <v>1211</v>
      </c>
      <c r="AB21" s="153">
        <f t="shared" si="2"/>
        <v>96.49402390438247</v>
      </c>
      <c r="AC21" s="154">
        <f t="shared" si="3"/>
        <v>-44</v>
      </c>
      <c r="AD21" s="151">
        <v>1081</v>
      </c>
      <c r="AE21" s="152">
        <v>945</v>
      </c>
      <c r="AF21" s="153">
        <f t="shared" si="4"/>
        <v>87.41905642923219</v>
      </c>
      <c r="AG21" s="154">
        <f t="shared" si="5"/>
        <v>-136</v>
      </c>
      <c r="AH21" s="151">
        <v>407</v>
      </c>
      <c r="AI21" s="151">
        <v>433</v>
      </c>
      <c r="AJ21" s="156">
        <v>106.38820638820638</v>
      </c>
      <c r="AK21" s="154">
        <v>26</v>
      </c>
      <c r="AL21" s="158">
        <v>173</v>
      </c>
      <c r="AM21" s="158">
        <v>180</v>
      </c>
      <c r="AN21" s="159">
        <v>104</v>
      </c>
      <c r="AO21" s="160">
        <v>7</v>
      </c>
      <c r="AP21" s="161">
        <v>974</v>
      </c>
      <c r="AQ21" s="151">
        <v>1088</v>
      </c>
      <c r="AR21" s="156">
        <v>111.7</v>
      </c>
      <c r="AS21" s="154">
        <v>114</v>
      </c>
      <c r="AT21" s="151">
        <v>342</v>
      </c>
      <c r="AU21" s="151">
        <v>335</v>
      </c>
      <c r="AV21" s="156">
        <v>97.953216374269</v>
      </c>
      <c r="AW21" s="154">
        <v>-7</v>
      </c>
      <c r="AX21" s="151">
        <v>315</v>
      </c>
      <c r="AY21" s="151">
        <v>297</v>
      </c>
      <c r="AZ21" s="156">
        <v>94.28571428571428</v>
      </c>
      <c r="BA21" s="154">
        <v>-18</v>
      </c>
      <c r="BB21" s="162">
        <v>2176.335877862595</v>
      </c>
      <c r="BC21" s="151">
        <v>2299.0536277602523</v>
      </c>
      <c r="BD21" s="154">
        <v>122.71774989765709</v>
      </c>
      <c r="BE21" s="151">
        <v>6</v>
      </c>
      <c r="BF21" s="151">
        <v>12</v>
      </c>
      <c r="BG21" s="156">
        <v>200</v>
      </c>
      <c r="BH21" s="154">
        <v>6</v>
      </c>
      <c r="BI21" s="151">
        <v>29</v>
      </c>
    </row>
    <row r="22" spans="1:61" s="18" customFormat="1" ht="24.75" customHeight="1">
      <c r="A22" s="175" t="s">
        <v>115</v>
      </c>
      <c r="B22" s="151">
        <v>1718</v>
      </c>
      <c r="C22" s="152">
        <v>1514</v>
      </c>
      <c r="D22" s="153">
        <v>88.12572759022119</v>
      </c>
      <c r="E22" s="154">
        <v>-204</v>
      </c>
      <c r="F22" s="151">
        <v>724</v>
      </c>
      <c r="G22" s="151">
        <v>673</v>
      </c>
      <c r="H22" s="153">
        <v>92.95580110497238</v>
      </c>
      <c r="I22" s="154">
        <v>-51</v>
      </c>
      <c r="J22" s="151">
        <v>797</v>
      </c>
      <c r="K22" s="151">
        <v>805</v>
      </c>
      <c r="L22" s="153">
        <v>101.00376411543289</v>
      </c>
      <c r="M22" s="154">
        <v>8</v>
      </c>
      <c r="N22" s="155">
        <v>189</v>
      </c>
      <c r="O22" s="151">
        <v>269</v>
      </c>
      <c r="P22" s="156">
        <v>142.3</v>
      </c>
      <c r="Q22" s="157">
        <v>80</v>
      </c>
      <c r="R22" s="151">
        <v>215</v>
      </c>
      <c r="S22" s="155">
        <v>201</v>
      </c>
      <c r="T22" s="156">
        <v>93.48837209302326</v>
      </c>
      <c r="U22" s="154">
        <v>-14</v>
      </c>
      <c r="V22" s="151">
        <v>3189</v>
      </c>
      <c r="W22" s="151">
        <v>3617</v>
      </c>
      <c r="X22" s="153">
        <f t="shared" si="0"/>
        <v>113.4211351520853</v>
      </c>
      <c r="Y22" s="154">
        <f t="shared" si="1"/>
        <v>428</v>
      </c>
      <c r="Z22" s="151">
        <v>1693</v>
      </c>
      <c r="AA22" s="151">
        <v>1490</v>
      </c>
      <c r="AB22" s="153">
        <f t="shared" si="2"/>
        <v>88.00945067926757</v>
      </c>
      <c r="AC22" s="154">
        <f t="shared" si="3"/>
        <v>-203</v>
      </c>
      <c r="AD22" s="151">
        <v>912</v>
      </c>
      <c r="AE22" s="152">
        <v>1255</v>
      </c>
      <c r="AF22" s="153">
        <f t="shared" si="4"/>
        <v>137.609649122807</v>
      </c>
      <c r="AG22" s="154">
        <f t="shared" si="5"/>
        <v>343</v>
      </c>
      <c r="AH22" s="151">
        <v>422</v>
      </c>
      <c r="AI22" s="151">
        <v>300</v>
      </c>
      <c r="AJ22" s="156">
        <v>71.09004739336493</v>
      </c>
      <c r="AK22" s="154">
        <v>-122</v>
      </c>
      <c r="AL22" s="158">
        <v>162</v>
      </c>
      <c r="AM22" s="158">
        <v>180</v>
      </c>
      <c r="AN22" s="159">
        <v>111.1</v>
      </c>
      <c r="AO22" s="160">
        <v>18</v>
      </c>
      <c r="AP22" s="161">
        <v>787</v>
      </c>
      <c r="AQ22" s="151">
        <v>825</v>
      </c>
      <c r="AR22" s="156">
        <v>104.8</v>
      </c>
      <c r="AS22" s="154">
        <v>38</v>
      </c>
      <c r="AT22" s="151">
        <v>692</v>
      </c>
      <c r="AU22" s="151">
        <v>644</v>
      </c>
      <c r="AV22" s="156">
        <v>93.0635838150289</v>
      </c>
      <c r="AW22" s="154">
        <v>-48</v>
      </c>
      <c r="AX22" s="151">
        <v>533</v>
      </c>
      <c r="AY22" s="151">
        <v>519</v>
      </c>
      <c r="AZ22" s="156">
        <v>97.37335834896811</v>
      </c>
      <c r="BA22" s="154">
        <v>-14</v>
      </c>
      <c r="BB22" s="162">
        <v>1862.3008849557523</v>
      </c>
      <c r="BC22" s="151">
        <v>2206.9158878504672</v>
      </c>
      <c r="BD22" s="154">
        <v>344.61500289471496</v>
      </c>
      <c r="BE22" s="151">
        <v>11</v>
      </c>
      <c r="BF22" s="151">
        <v>2</v>
      </c>
      <c r="BG22" s="156">
        <v>18.2</v>
      </c>
      <c r="BH22" s="154">
        <v>-9</v>
      </c>
      <c r="BI22" s="151">
        <v>34</v>
      </c>
    </row>
    <row r="23" spans="1:61" s="18" customFormat="1" ht="24.75" customHeight="1">
      <c r="A23" s="175" t="s">
        <v>116</v>
      </c>
      <c r="B23" s="151">
        <v>2047</v>
      </c>
      <c r="C23" s="152">
        <v>1875</v>
      </c>
      <c r="D23" s="153">
        <v>91.59745969711773</v>
      </c>
      <c r="E23" s="154">
        <v>-172</v>
      </c>
      <c r="F23" s="151">
        <v>963</v>
      </c>
      <c r="G23" s="151">
        <v>982</v>
      </c>
      <c r="H23" s="153">
        <v>101.9730010384216</v>
      </c>
      <c r="I23" s="154">
        <v>19</v>
      </c>
      <c r="J23" s="151">
        <v>803</v>
      </c>
      <c r="K23" s="151">
        <v>762</v>
      </c>
      <c r="L23" s="153">
        <v>94.89414694894147</v>
      </c>
      <c r="M23" s="154">
        <v>-41</v>
      </c>
      <c r="N23" s="155">
        <v>164</v>
      </c>
      <c r="O23" s="151">
        <v>149</v>
      </c>
      <c r="P23" s="156">
        <v>90.9</v>
      </c>
      <c r="Q23" s="157">
        <v>-15</v>
      </c>
      <c r="R23" s="151">
        <v>204</v>
      </c>
      <c r="S23" s="155">
        <v>265</v>
      </c>
      <c r="T23" s="156">
        <v>129.90196078431373</v>
      </c>
      <c r="U23" s="154">
        <v>61</v>
      </c>
      <c r="V23" s="151">
        <v>2766</v>
      </c>
      <c r="W23" s="151">
        <v>2706</v>
      </c>
      <c r="X23" s="153">
        <f t="shared" si="0"/>
        <v>97.83080260303689</v>
      </c>
      <c r="Y23" s="154">
        <f t="shared" si="1"/>
        <v>-60</v>
      </c>
      <c r="Z23" s="151">
        <v>2027</v>
      </c>
      <c r="AA23" s="151">
        <v>1842</v>
      </c>
      <c r="AB23" s="153">
        <f t="shared" si="2"/>
        <v>90.8732116428219</v>
      </c>
      <c r="AC23" s="154">
        <f t="shared" si="3"/>
        <v>-185</v>
      </c>
      <c r="AD23" s="151">
        <v>392</v>
      </c>
      <c r="AE23" s="152">
        <v>602</v>
      </c>
      <c r="AF23" s="153">
        <f t="shared" si="4"/>
        <v>153.57142857142858</v>
      </c>
      <c r="AG23" s="154">
        <f t="shared" si="5"/>
        <v>210</v>
      </c>
      <c r="AH23" s="151">
        <v>179</v>
      </c>
      <c r="AI23" s="151">
        <v>191</v>
      </c>
      <c r="AJ23" s="156">
        <v>106.70391061452513</v>
      </c>
      <c r="AK23" s="154">
        <v>12</v>
      </c>
      <c r="AL23" s="158">
        <v>127</v>
      </c>
      <c r="AM23" s="158">
        <v>138</v>
      </c>
      <c r="AN23" s="159">
        <v>108.7</v>
      </c>
      <c r="AO23" s="160">
        <v>11</v>
      </c>
      <c r="AP23" s="161">
        <v>706</v>
      </c>
      <c r="AQ23" s="151">
        <v>748</v>
      </c>
      <c r="AR23" s="156">
        <v>105.9</v>
      </c>
      <c r="AS23" s="154">
        <v>42</v>
      </c>
      <c r="AT23" s="151">
        <v>793</v>
      </c>
      <c r="AU23" s="151">
        <v>712</v>
      </c>
      <c r="AV23" s="156">
        <v>89.78562421185372</v>
      </c>
      <c r="AW23" s="154">
        <v>-81</v>
      </c>
      <c r="AX23" s="151">
        <v>515</v>
      </c>
      <c r="AY23" s="151">
        <v>444</v>
      </c>
      <c r="AZ23" s="156">
        <v>86.2135922330097</v>
      </c>
      <c r="BA23" s="154">
        <v>-71</v>
      </c>
      <c r="BB23" s="162">
        <v>1682.125603864734</v>
      </c>
      <c r="BC23" s="151">
        <v>2090.618336886994</v>
      </c>
      <c r="BD23" s="154">
        <v>408.4927330222597</v>
      </c>
      <c r="BE23" s="151">
        <v>2</v>
      </c>
      <c r="BF23" s="151">
        <v>13</v>
      </c>
      <c r="BG23" s="156">
        <v>650</v>
      </c>
      <c r="BH23" s="154">
        <v>11</v>
      </c>
      <c r="BI23" s="151">
        <v>7</v>
      </c>
    </row>
    <row r="24" spans="1:61" s="18" customFormat="1" ht="24.75" customHeight="1">
      <c r="A24" s="175" t="s">
        <v>117</v>
      </c>
      <c r="B24" s="151">
        <v>1810</v>
      </c>
      <c r="C24" s="152">
        <v>1659</v>
      </c>
      <c r="D24" s="153">
        <v>91.65745856353591</v>
      </c>
      <c r="E24" s="154">
        <v>-151</v>
      </c>
      <c r="F24" s="151">
        <v>948</v>
      </c>
      <c r="G24" s="151">
        <v>883</v>
      </c>
      <c r="H24" s="153">
        <v>93.14345991561181</v>
      </c>
      <c r="I24" s="154">
        <v>-65</v>
      </c>
      <c r="J24" s="151">
        <v>1113</v>
      </c>
      <c r="K24" s="151">
        <v>1152</v>
      </c>
      <c r="L24" s="153">
        <v>103.50404312668464</v>
      </c>
      <c r="M24" s="154">
        <v>39</v>
      </c>
      <c r="N24" s="155">
        <v>372</v>
      </c>
      <c r="O24" s="151">
        <v>474</v>
      </c>
      <c r="P24" s="156">
        <v>127.4</v>
      </c>
      <c r="Q24" s="157">
        <v>102</v>
      </c>
      <c r="R24" s="151">
        <v>347</v>
      </c>
      <c r="S24" s="155">
        <v>287</v>
      </c>
      <c r="T24" s="156">
        <v>82.70893371757924</v>
      </c>
      <c r="U24" s="154">
        <v>-60</v>
      </c>
      <c r="V24" s="151">
        <v>7122</v>
      </c>
      <c r="W24" s="151">
        <v>3985</v>
      </c>
      <c r="X24" s="153">
        <f t="shared" si="0"/>
        <v>55.953383880932314</v>
      </c>
      <c r="Y24" s="164">
        <f t="shared" si="1"/>
        <v>-3137</v>
      </c>
      <c r="Z24" s="151">
        <v>1754</v>
      </c>
      <c r="AA24" s="151">
        <v>1645</v>
      </c>
      <c r="AB24" s="153">
        <f t="shared" si="2"/>
        <v>93.78563283922463</v>
      </c>
      <c r="AC24" s="154">
        <f t="shared" si="3"/>
        <v>-109</v>
      </c>
      <c r="AD24" s="151">
        <v>1240</v>
      </c>
      <c r="AE24" s="152">
        <v>1242</v>
      </c>
      <c r="AF24" s="153">
        <f t="shared" si="4"/>
        <v>100.16129032258065</v>
      </c>
      <c r="AG24" s="164">
        <f t="shared" si="5"/>
        <v>2</v>
      </c>
      <c r="AH24" s="151">
        <v>366</v>
      </c>
      <c r="AI24" s="151">
        <v>282</v>
      </c>
      <c r="AJ24" s="156">
        <v>77.04918032786885</v>
      </c>
      <c r="AK24" s="154">
        <v>-84</v>
      </c>
      <c r="AL24" s="158">
        <v>316</v>
      </c>
      <c r="AM24" s="158">
        <v>346</v>
      </c>
      <c r="AN24" s="159">
        <v>109.5</v>
      </c>
      <c r="AO24" s="160">
        <v>30</v>
      </c>
      <c r="AP24" s="161">
        <v>1083</v>
      </c>
      <c r="AQ24" s="151">
        <v>1134</v>
      </c>
      <c r="AR24" s="156">
        <v>104.7</v>
      </c>
      <c r="AS24" s="154">
        <v>51</v>
      </c>
      <c r="AT24" s="151">
        <v>638</v>
      </c>
      <c r="AU24" s="151">
        <v>591</v>
      </c>
      <c r="AV24" s="156">
        <v>92.6332288401254</v>
      </c>
      <c r="AW24" s="154">
        <v>-47</v>
      </c>
      <c r="AX24" s="151">
        <v>533</v>
      </c>
      <c r="AY24" s="151">
        <v>512</v>
      </c>
      <c r="AZ24" s="156">
        <v>96.06003752345215</v>
      </c>
      <c r="BA24" s="154">
        <v>-21</v>
      </c>
      <c r="BB24" s="162">
        <v>2098.1512605042017</v>
      </c>
      <c r="BC24" s="151">
        <v>2905.7199211045363</v>
      </c>
      <c r="BD24" s="154">
        <v>807.5686606003346</v>
      </c>
      <c r="BE24" s="151">
        <v>10</v>
      </c>
      <c r="BF24" s="151">
        <v>7</v>
      </c>
      <c r="BG24" s="156">
        <v>70</v>
      </c>
      <c r="BH24" s="154">
        <v>-3</v>
      </c>
      <c r="BI24" s="151">
        <v>70</v>
      </c>
    </row>
    <row r="25" spans="1:61" s="18" customFormat="1" ht="24.75" customHeight="1">
      <c r="A25" s="175" t="s">
        <v>118</v>
      </c>
      <c r="B25" s="151">
        <v>1751</v>
      </c>
      <c r="C25" s="152">
        <v>1412</v>
      </c>
      <c r="D25" s="153">
        <v>80.63963449457454</v>
      </c>
      <c r="E25" s="154">
        <v>-339</v>
      </c>
      <c r="F25" s="151">
        <v>899</v>
      </c>
      <c r="G25" s="151">
        <v>717</v>
      </c>
      <c r="H25" s="153">
        <v>79.75528364849833</v>
      </c>
      <c r="I25" s="154">
        <v>-182</v>
      </c>
      <c r="J25" s="151">
        <v>807</v>
      </c>
      <c r="K25" s="151">
        <v>752</v>
      </c>
      <c r="L25" s="153">
        <v>93.18463444857497</v>
      </c>
      <c r="M25" s="154">
        <v>-55</v>
      </c>
      <c r="N25" s="155">
        <v>173</v>
      </c>
      <c r="O25" s="151">
        <v>333</v>
      </c>
      <c r="P25" s="156">
        <v>192.5</v>
      </c>
      <c r="Q25" s="157">
        <v>160</v>
      </c>
      <c r="R25" s="151">
        <v>222</v>
      </c>
      <c r="S25" s="155">
        <v>159</v>
      </c>
      <c r="T25" s="156">
        <v>71.62162162162163</v>
      </c>
      <c r="U25" s="154">
        <v>-63</v>
      </c>
      <c r="V25" s="151">
        <v>3249</v>
      </c>
      <c r="W25" s="151">
        <v>3039</v>
      </c>
      <c r="X25" s="153">
        <f t="shared" si="0"/>
        <v>93.53647276084949</v>
      </c>
      <c r="Y25" s="154">
        <f t="shared" si="1"/>
        <v>-210</v>
      </c>
      <c r="Z25" s="151">
        <v>1725</v>
      </c>
      <c r="AA25" s="151">
        <v>1394</v>
      </c>
      <c r="AB25" s="153">
        <f t="shared" si="2"/>
        <v>80.81159420289855</v>
      </c>
      <c r="AC25" s="154">
        <f t="shared" si="3"/>
        <v>-331</v>
      </c>
      <c r="AD25" s="151">
        <v>959</v>
      </c>
      <c r="AE25" s="152">
        <v>1041</v>
      </c>
      <c r="AF25" s="153">
        <f t="shared" si="4"/>
        <v>108.55057351407716</v>
      </c>
      <c r="AG25" s="154">
        <f t="shared" si="5"/>
        <v>82</v>
      </c>
      <c r="AH25" s="151">
        <v>802</v>
      </c>
      <c r="AI25" s="151">
        <v>569</v>
      </c>
      <c r="AJ25" s="156">
        <v>70.94763092269328</v>
      </c>
      <c r="AK25" s="154">
        <v>-233</v>
      </c>
      <c r="AL25" s="158">
        <v>156</v>
      </c>
      <c r="AM25" s="158">
        <v>157</v>
      </c>
      <c r="AN25" s="159">
        <v>100.6</v>
      </c>
      <c r="AO25" s="160">
        <v>1</v>
      </c>
      <c r="AP25" s="161">
        <v>787</v>
      </c>
      <c r="AQ25" s="151">
        <v>805</v>
      </c>
      <c r="AR25" s="156">
        <v>102.3</v>
      </c>
      <c r="AS25" s="154">
        <v>18</v>
      </c>
      <c r="AT25" s="151">
        <v>624</v>
      </c>
      <c r="AU25" s="151">
        <v>585</v>
      </c>
      <c r="AV25" s="156">
        <v>93.75</v>
      </c>
      <c r="AW25" s="154">
        <v>-39</v>
      </c>
      <c r="AX25" s="151">
        <v>528</v>
      </c>
      <c r="AY25" s="151">
        <v>493</v>
      </c>
      <c r="AZ25" s="156">
        <v>93.37121212121212</v>
      </c>
      <c r="BA25" s="154">
        <v>-35</v>
      </c>
      <c r="BB25" s="162">
        <v>1428.4246575342465</v>
      </c>
      <c r="BC25" s="151">
        <v>1942.0408163265306</v>
      </c>
      <c r="BD25" s="154">
        <v>513.6161587922841</v>
      </c>
      <c r="BE25" s="151">
        <v>3</v>
      </c>
      <c r="BF25" s="151">
        <v>46</v>
      </c>
      <c r="BG25" s="156">
        <v>1533.3</v>
      </c>
      <c r="BH25" s="154">
        <v>43</v>
      </c>
      <c r="BI25" s="151">
        <v>34</v>
      </c>
    </row>
    <row r="26" spans="1:61" s="18" customFormat="1" ht="24.75" customHeight="1">
      <c r="A26" s="175" t="s">
        <v>119</v>
      </c>
      <c r="B26" s="151">
        <v>1340</v>
      </c>
      <c r="C26" s="152">
        <v>1346</v>
      </c>
      <c r="D26" s="153">
        <v>100.44776119402985</v>
      </c>
      <c r="E26" s="154">
        <v>6</v>
      </c>
      <c r="F26" s="151">
        <v>587</v>
      </c>
      <c r="G26" s="151">
        <v>593</v>
      </c>
      <c r="H26" s="153">
        <v>101.0221465076661</v>
      </c>
      <c r="I26" s="154">
        <v>6</v>
      </c>
      <c r="J26" s="151">
        <v>722</v>
      </c>
      <c r="K26" s="151">
        <v>749</v>
      </c>
      <c r="L26" s="153">
        <v>103.73961218836565</v>
      </c>
      <c r="M26" s="154">
        <v>27</v>
      </c>
      <c r="N26" s="155">
        <v>190</v>
      </c>
      <c r="O26" s="151">
        <v>244</v>
      </c>
      <c r="P26" s="156">
        <v>128.4</v>
      </c>
      <c r="Q26" s="157">
        <v>54</v>
      </c>
      <c r="R26" s="151">
        <v>192</v>
      </c>
      <c r="S26" s="155">
        <v>186</v>
      </c>
      <c r="T26" s="156">
        <v>96.875</v>
      </c>
      <c r="U26" s="154">
        <v>-6</v>
      </c>
      <c r="V26" s="151">
        <v>2379</v>
      </c>
      <c r="W26" s="151">
        <v>2225</v>
      </c>
      <c r="X26" s="153">
        <f t="shared" si="0"/>
        <v>93.52669188734762</v>
      </c>
      <c r="Y26" s="154">
        <f t="shared" si="1"/>
        <v>-154</v>
      </c>
      <c r="Z26" s="151">
        <v>1279</v>
      </c>
      <c r="AA26" s="151">
        <v>1326</v>
      </c>
      <c r="AB26" s="153">
        <f t="shared" si="2"/>
        <v>103.67474589523064</v>
      </c>
      <c r="AC26" s="154">
        <f t="shared" si="3"/>
        <v>47</v>
      </c>
      <c r="AD26" s="151">
        <v>517</v>
      </c>
      <c r="AE26" s="152">
        <v>341</v>
      </c>
      <c r="AF26" s="153">
        <f t="shared" si="4"/>
        <v>65.95744680851064</v>
      </c>
      <c r="AG26" s="154">
        <f t="shared" si="5"/>
        <v>-176</v>
      </c>
      <c r="AH26" s="151">
        <v>256</v>
      </c>
      <c r="AI26" s="151">
        <v>451</v>
      </c>
      <c r="AJ26" s="156">
        <v>176.171875</v>
      </c>
      <c r="AK26" s="154">
        <v>195</v>
      </c>
      <c r="AL26" s="158">
        <v>114</v>
      </c>
      <c r="AM26" s="158">
        <v>114</v>
      </c>
      <c r="AN26" s="159">
        <v>100</v>
      </c>
      <c r="AO26" s="160">
        <v>0</v>
      </c>
      <c r="AP26" s="161">
        <v>763</v>
      </c>
      <c r="AQ26" s="151">
        <v>769</v>
      </c>
      <c r="AR26" s="156">
        <v>100.8</v>
      </c>
      <c r="AS26" s="154">
        <v>6</v>
      </c>
      <c r="AT26" s="151">
        <v>547</v>
      </c>
      <c r="AU26" s="151">
        <v>585</v>
      </c>
      <c r="AV26" s="156">
        <v>106.94698354661791</v>
      </c>
      <c r="AW26" s="154">
        <v>38</v>
      </c>
      <c r="AX26" s="151">
        <v>460</v>
      </c>
      <c r="AY26" s="151">
        <v>489</v>
      </c>
      <c r="AZ26" s="156">
        <v>106.30434782608695</v>
      </c>
      <c r="BA26" s="154">
        <v>29</v>
      </c>
      <c r="BB26" s="162">
        <v>1872.2826086956522</v>
      </c>
      <c r="BC26" s="151">
        <v>2269.939879759519</v>
      </c>
      <c r="BD26" s="154">
        <v>397.6572710638668</v>
      </c>
      <c r="BE26" s="151">
        <v>13</v>
      </c>
      <c r="BF26" s="151">
        <v>13</v>
      </c>
      <c r="BG26" s="156">
        <v>100</v>
      </c>
      <c r="BH26" s="154">
        <v>0</v>
      </c>
      <c r="BI26" s="151">
        <v>6</v>
      </c>
    </row>
    <row r="27" spans="1:61" s="18" customFormat="1" ht="24.75" customHeight="1">
      <c r="A27" s="175" t="s">
        <v>120</v>
      </c>
      <c r="B27" s="151">
        <v>1846</v>
      </c>
      <c r="C27" s="152">
        <v>1540</v>
      </c>
      <c r="D27" s="153">
        <v>83.42361863488624</v>
      </c>
      <c r="E27" s="154">
        <v>-306</v>
      </c>
      <c r="F27" s="151">
        <v>846</v>
      </c>
      <c r="G27" s="151">
        <v>661</v>
      </c>
      <c r="H27" s="153">
        <v>78.1323877068558</v>
      </c>
      <c r="I27" s="154">
        <v>-185</v>
      </c>
      <c r="J27" s="151">
        <v>1231</v>
      </c>
      <c r="K27" s="151">
        <v>1275</v>
      </c>
      <c r="L27" s="153">
        <v>103.57432981316003</v>
      </c>
      <c r="M27" s="154">
        <v>44</v>
      </c>
      <c r="N27" s="155">
        <v>686</v>
      </c>
      <c r="O27" s="151">
        <v>793</v>
      </c>
      <c r="P27" s="156">
        <v>115.6</v>
      </c>
      <c r="Q27" s="157">
        <v>107</v>
      </c>
      <c r="R27" s="151">
        <v>276</v>
      </c>
      <c r="S27" s="155">
        <v>275</v>
      </c>
      <c r="T27" s="156">
        <v>99.63768115942028</v>
      </c>
      <c r="U27" s="154">
        <v>-1</v>
      </c>
      <c r="V27" s="151">
        <v>3312</v>
      </c>
      <c r="W27" s="151">
        <v>2989</v>
      </c>
      <c r="X27" s="153">
        <f t="shared" si="0"/>
        <v>90.24758454106279</v>
      </c>
      <c r="Y27" s="154">
        <f t="shared" si="1"/>
        <v>-323</v>
      </c>
      <c r="Z27" s="151">
        <v>1814</v>
      </c>
      <c r="AA27" s="151">
        <v>1518</v>
      </c>
      <c r="AB27" s="153">
        <f t="shared" si="2"/>
        <v>83.6824696802646</v>
      </c>
      <c r="AC27" s="154">
        <f t="shared" si="3"/>
        <v>-296</v>
      </c>
      <c r="AD27" s="151">
        <v>571</v>
      </c>
      <c r="AE27" s="152">
        <v>431</v>
      </c>
      <c r="AF27" s="153">
        <f t="shared" si="4"/>
        <v>75.4816112084063</v>
      </c>
      <c r="AG27" s="154">
        <f t="shared" si="5"/>
        <v>-140</v>
      </c>
      <c r="AH27" s="151">
        <v>511</v>
      </c>
      <c r="AI27" s="151">
        <v>426</v>
      </c>
      <c r="AJ27" s="156">
        <v>83.36594911937377</v>
      </c>
      <c r="AK27" s="154">
        <v>-85</v>
      </c>
      <c r="AL27" s="158">
        <v>198</v>
      </c>
      <c r="AM27" s="158">
        <v>206</v>
      </c>
      <c r="AN27" s="159">
        <v>104</v>
      </c>
      <c r="AO27" s="160">
        <v>8</v>
      </c>
      <c r="AP27" s="161">
        <v>1217</v>
      </c>
      <c r="AQ27" s="151">
        <v>1258</v>
      </c>
      <c r="AR27" s="156">
        <v>103.4</v>
      </c>
      <c r="AS27" s="154">
        <v>41</v>
      </c>
      <c r="AT27" s="151">
        <v>835</v>
      </c>
      <c r="AU27" s="151">
        <v>644</v>
      </c>
      <c r="AV27" s="156">
        <v>77.12574850299401</v>
      </c>
      <c r="AW27" s="154">
        <v>-191</v>
      </c>
      <c r="AX27" s="151">
        <v>706</v>
      </c>
      <c r="AY27" s="151">
        <v>518</v>
      </c>
      <c r="AZ27" s="156">
        <v>73.37110481586402</v>
      </c>
      <c r="BA27" s="154">
        <v>-188</v>
      </c>
      <c r="BB27" s="162">
        <v>1697.7941176470588</v>
      </c>
      <c r="BC27" s="151">
        <v>1868.3301343570058</v>
      </c>
      <c r="BD27" s="154">
        <v>170.53601670994703</v>
      </c>
      <c r="BE27" s="151">
        <v>11</v>
      </c>
      <c r="BF27" s="151">
        <v>10</v>
      </c>
      <c r="BG27" s="156">
        <v>90.9</v>
      </c>
      <c r="BH27" s="154">
        <v>-1</v>
      </c>
      <c r="BI27" s="151">
        <v>6</v>
      </c>
    </row>
    <row r="28" spans="1:61" s="18" customFormat="1" ht="24.75" customHeight="1">
      <c r="A28" s="175" t="s">
        <v>121</v>
      </c>
      <c r="B28" s="151">
        <v>1488</v>
      </c>
      <c r="C28" s="152">
        <v>1186</v>
      </c>
      <c r="D28" s="153">
        <v>79.70430107526882</v>
      </c>
      <c r="E28" s="154">
        <v>-302</v>
      </c>
      <c r="F28" s="151">
        <v>664</v>
      </c>
      <c r="G28" s="151">
        <v>585</v>
      </c>
      <c r="H28" s="153">
        <v>88.1024096385542</v>
      </c>
      <c r="I28" s="154">
        <v>-79</v>
      </c>
      <c r="J28" s="151">
        <v>474</v>
      </c>
      <c r="K28" s="151">
        <v>438</v>
      </c>
      <c r="L28" s="153">
        <v>92.40506329113924</v>
      </c>
      <c r="M28" s="154">
        <v>-36</v>
      </c>
      <c r="N28" s="155">
        <v>89</v>
      </c>
      <c r="O28" s="151">
        <v>88</v>
      </c>
      <c r="P28" s="156">
        <v>98.9</v>
      </c>
      <c r="Q28" s="157">
        <v>-1</v>
      </c>
      <c r="R28" s="151">
        <v>126</v>
      </c>
      <c r="S28" s="155">
        <v>107</v>
      </c>
      <c r="T28" s="156">
        <v>84.92063492063492</v>
      </c>
      <c r="U28" s="154">
        <v>-19</v>
      </c>
      <c r="V28" s="151">
        <v>2180</v>
      </c>
      <c r="W28" s="151">
        <v>2108</v>
      </c>
      <c r="X28" s="153">
        <f t="shared" si="0"/>
        <v>96.69724770642202</v>
      </c>
      <c r="Y28" s="154">
        <f t="shared" si="1"/>
        <v>-72</v>
      </c>
      <c r="Z28" s="151">
        <v>1428</v>
      </c>
      <c r="AA28" s="151">
        <v>1163</v>
      </c>
      <c r="AB28" s="153">
        <f t="shared" si="2"/>
        <v>81.44257703081233</v>
      </c>
      <c r="AC28" s="154">
        <f t="shared" si="3"/>
        <v>-265</v>
      </c>
      <c r="AD28" s="151">
        <v>515</v>
      </c>
      <c r="AE28" s="152">
        <v>606</v>
      </c>
      <c r="AF28" s="153">
        <f t="shared" si="4"/>
        <v>117.66990291262135</v>
      </c>
      <c r="AG28" s="154">
        <f t="shared" si="5"/>
        <v>91</v>
      </c>
      <c r="AH28" s="151">
        <v>310</v>
      </c>
      <c r="AI28" s="151">
        <v>156</v>
      </c>
      <c r="AJ28" s="156">
        <v>50.32258064516129</v>
      </c>
      <c r="AK28" s="154">
        <v>-154</v>
      </c>
      <c r="AL28" s="158">
        <v>89</v>
      </c>
      <c r="AM28" s="158">
        <v>104</v>
      </c>
      <c r="AN28" s="159">
        <v>116.9</v>
      </c>
      <c r="AO28" s="160">
        <v>15</v>
      </c>
      <c r="AP28" s="161">
        <v>410</v>
      </c>
      <c r="AQ28" s="151">
        <v>410</v>
      </c>
      <c r="AR28" s="156">
        <v>100</v>
      </c>
      <c r="AS28" s="154">
        <v>0</v>
      </c>
      <c r="AT28" s="151">
        <v>627</v>
      </c>
      <c r="AU28" s="151">
        <v>542</v>
      </c>
      <c r="AV28" s="156">
        <v>86.44338118022328</v>
      </c>
      <c r="AW28" s="154">
        <v>-85</v>
      </c>
      <c r="AX28" s="151">
        <v>356</v>
      </c>
      <c r="AY28" s="151">
        <v>353</v>
      </c>
      <c r="AZ28" s="156">
        <v>99.15730337078652</v>
      </c>
      <c r="BA28" s="154">
        <v>-3</v>
      </c>
      <c r="BB28" s="162">
        <v>1260.1583113456463</v>
      </c>
      <c r="BC28" s="151">
        <v>1600.261780104712</v>
      </c>
      <c r="BD28" s="154">
        <v>340.10346875906566</v>
      </c>
      <c r="BE28" s="151">
        <v>3</v>
      </c>
      <c r="BF28" s="151">
        <v>28</v>
      </c>
      <c r="BG28" s="156">
        <v>933.3</v>
      </c>
      <c r="BH28" s="154">
        <v>25</v>
      </c>
      <c r="BI28" s="151">
        <v>28</v>
      </c>
    </row>
    <row r="29" spans="1:61" s="18" customFormat="1" ht="24.75" customHeight="1">
      <c r="A29" s="175" t="s">
        <v>122</v>
      </c>
      <c r="B29" s="151">
        <v>1028</v>
      </c>
      <c r="C29" s="152">
        <v>964</v>
      </c>
      <c r="D29" s="153">
        <v>93.77431906614785</v>
      </c>
      <c r="E29" s="154">
        <v>-64</v>
      </c>
      <c r="F29" s="151">
        <v>524</v>
      </c>
      <c r="G29" s="151">
        <v>561</v>
      </c>
      <c r="H29" s="153">
        <v>107.06106870229009</v>
      </c>
      <c r="I29" s="154">
        <v>37</v>
      </c>
      <c r="J29" s="151">
        <v>811</v>
      </c>
      <c r="K29" s="151">
        <v>931</v>
      </c>
      <c r="L29" s="153">
        <v>114.79654747225648</v>
      </c>
      <c r="M29" s="154">
        <v>120</v>
      </c>
      <c r="N29" s="155">
        <v>525</v>
      </c>
      <c r="O29" s="151">
        <v>692</v>
      </c>
      <c r="P29" s="156">
        <v>131.8</v>
      </c>
      <c r="Q29" s="157">
        <v>167</v>
      </c>
      <c r="R29" s="151">
        <v>116</v>
      </c>
      <c r="S29" s="155">
        <v>86</v>
      </c>
      <c r="T29" s="156">
        <v>74.13793103448276</v>
      </c>
      <c r="U29" s="154">
        <v>-30</v>
      </c>
      <c r="V29" s="151">
        <v>2947</v>
      </c>
      <c r="W29" s="151">
        <v>3372</v>
      </c>
      <c r="X29" s="153">
        <f t="shared" si="0"/>
        <v>114.42144553783508</v>
      </c>
      <c r="Y29" s="154">
        <f t="shared" si="1"/>
        <v>425</v>
      </c>
      <c r="Z29" s="151">
        <v>1010</v>
      </c>
      <c r="AA29" s="151">
        <v>951</v>
      </c>
      <c r="AB29" s="153">
        <f t="shared" si="2"/>
        <v>94.15841584158416</v>
      </c>
      <c r="AC29" s="154">
        <f t="shared" si="3"/>
        <v>-59</v>
      </c>
      <c r="AD29" s="151">
        <v>959</v>
      </c>
      <c r="AE29" s="152">
        <v>993</v>
      </c>
      <c r="AF29" s="153">
        <f t="shared" si="4"/>
        <v>103.5453597497393</v>
      </c>
      <c r="AG29" s="154">
        <f t="shared" si="5"/>
        <v>34</v>
      </c>
      <c r="AH29" s="151">
        <v>284</v>
      </c>
      <c r="AI29" s="151">
        <v>202</v>
      </c>
      <c r="AJ29" s="156">
        <v>71.12676056338029</v>
      </c>
      <c r="AK29" s="154">
        <v>-82</v>
      </c>
      <c r="AL29" s="158">
        <v>197</v>
      </c>
      <c r="AM29" s="158">
        <v>237</v>
      </c>
      <c r="AN29" s="159">
        <v>120.3</v>
      </c>
      <c r="AO29" s="160">
        <v>40</v>
      </c>
      <c r="AP29" s="161">
        <v>982</v>
      </c>
      <c r="AQ29" s="151">
        <v>1050</v>
      </c>
      <c r="AR29" s="156">
        <v>106.9</v>
      </c>
      <c r="AS29" s="154">
        <v>68</v>
      </c>
      <c r="AT29" s="151">
        <v>466</v>
      </c>
      <c r="AU29" s="151">
        <v>469</v>
      </c>
      <c r="AV29" s="156">
        <v>100.64377682403433</v>
      </c>
      <c r="AW29" s="154">
        <v>3</v>
      </c>
      <c r="AX29" s="151">
        <v>366</v>
      </c>
      <c r="AY29" s="151">
        <v>389</v>
      </c>
      <c r="AZ29" s="156">
        <v>106.28415300546447</v>
      </c>
      <c r="BA29" s="154">
        <v>23</v>
      </c>
      <c r="BB29" s="162">
        <v>2345.243619489559</v>
      </c>
      <c r="BC29" s="151">
        <v>3030.053191489362</v>
      </c>
      <c r="BD29" s="154">
        <v>684.8095719998028</v>
      </c>
      <c r="BE29" s="151">
        <v>36</v>
      </c>
      <c r="BF29" s="151">
        <v>34</v>
      </c>
      <c r="BG29" s="156">
        <v>94.4</v>
      </c>
      <c r="BH29" s="154">
        <v>-2</v>
      </c>
      <c r="BI29" s="151">
        <v>201</v>
      </c>
    </row>
    <row r="30" spans="1:61" s="18" customFormat="1" ht="24.75" customHeight="1">
      <c r="A30" s="175" t="s">
        <v>123</v>
      </c>
      <c r="B30" s="151">
        <v>2392</v>
      </c>
      <c r="C30" s="152">
        <v>2446</v>
      </c>
      <c r="D30" s="153">
        <v>102.25752508361204</v>
      </c>
      <c r="E30" s="154">
        <v>54</v>
      </c>
      <c r="F30" s="151">
        <v>1583</v>
      </c>
      <c r="G30" s="151">
        <v>1452</v>
      </c>
      <c r="H30" s="153">
        <v>91.72457359444094</v>
      </c>
      <c r="I30" s="154">
        <v>-131</v>
      </c>
      <c r="J30" s="151">
        <v>1240</v>
      </c>
      <c r="K30" s="151">
        <v>1273</v>
      </c>
      <c r="L30" s="153">
        <v>102.66129032258064</v>
      </c>
      <c r="M30" s="154">
        <v>33</v>
      </c>
      <c r="N30" s="155">
        <v>337</v>
      </c>
      <c r="O30" s="151">
        <v>414</v>
      </c>
      <c r="P30" s="156">
        <v>122.8</v>
      </c>
      <c r="Q30" s="157">
        <v>77</v>
      </c>
      <c r="R30" s="151">
        <v>191</v>
      </c>
      <c r="S30" s="155">
        <v>217</v>
      </c>
      <c r="T30" s="156">
        <v>113.61256544502618</v>
      </c>
      <c r="U30" s="154">
        <v>26</v>
      </c>
      <c r="V30" s="151">
        <v>4411</v>
      </c>
      <c r="W30" s="151">
        <v>5611</v>
      </c>
      <c r="X30" s="153">
        <f t="shared" si="0"/>
        <v>127.20471548401724</v>
      </c>
      <c r="Y30" s="154">
        <f t="shared" si="1"/>
        <v>1200</v>
      </c>
      <c r="Z30" s="151">
        <v>2351</v>
      </c>
      <c r="AA30" s="151">
        <v>2376</v>
      </c>
      <c r="AB30" s="153">
        <f t="shared" si="2"/>
        <v>101.06337728626116</v>
      </c>
      <c r="AC30" s="154">
        <f t="shared" si="3"/>
        <v>25</v>
      </c>
      <c r="AD30" s="151">
        <v>1243</v>
      </c>
      <c r="AE30" s="152">
        <v>2203</v>
      </c>
      <c r="AF30" s="153">
        <f t="shared" si="4"/>
        <v>177.23250201126308</v>
      </c>
      <c r="AG30" s="154">
        <f t="shared" si="5"/>
        <v>960</v>
      </c>
      <c r="AH30" s="151">
        <v>283</v>
      </c>
      <c r="AI30" s="151">
        <v>242</v>
      </c>
      <c r="AJ30" s="156">
        <v>85.51236749116607</v>
      </c>
      <c r="AK30" s="154">
        <v>-41</v>
      </c>
      <c r="AL30" s="158">
        <v>309</v>
      </c>
      <c r="AM30" s="158">
        <v>332</v>
      </c>
      <c r="AN30" s="159">
        <v>107.4</v>
      </c>
      <c r="AO30" s="160">
        <v>23</v>
      </c>
      <c r="AP30" s="161">
        <v>1382</v>
      </c>
      <c r="AQ30" s="151">
        <v>1415</v>
      </c>
      <c r="AR30" s="156">
        <v>102.4</v>
      </c>
      <c r="AS30" s="154">
        <v>33</v>
      </c>
      <c r="AT30" s="151">
        <v>947</v>
      </c>
      <c r="AU30" s="151">
        <v>920</v>
      </c>
      <c r="AV30" s="156">
        <v>97.14889123548046</v>
      </c>
      <c r="AW30" s="154">
        <v>-27</v>
      </c>
      <c r="AX30" s="151">
        <v>720</v>
      </c>
      <c r="AY30" s="151">
        <v>677</v>
      </c>
      <c r="AZ30" s="156">
        <v>94.02777777777777</v>
      </c>
      <c r="BA30" s="154">
        <v>-43</v>
      </c>
      <c r="BB30" s="162">
        <v>1822.3342939481267</v>
      </c>
      <c r="BC30" s="151">
        <v>1992.781954887218</v>
      </c>
      <c r="BD30" s="154">
        <v>170.4476609390913</v>
      </c>
      <c r="BE30" s="151">
        <v>81</v>
      </c>
      <c r="BF30" s="151">
        <v>80</v>
      </c>
      <c r="BG30" s="156">
        <v>98.8</v>
      </c>
      <c r="BH30" s="154">
        <v>-1</v>
      </c>
      <c r="BI30" s="151">
        <v>147</v>
      </c>
    </row>
    <row r="31" spans="1:61" s="169" customFormat="1" ht="24.75" customHeight="1">
      <c r="A31" s="175" t="s">
        <v>124</v>
      </c>
      <c r="B31" s="151">
        <v>2718</v>
      </c>
      <c r="C31" s="152">
        <v>2715</v>
      </c>
      <c r="D31" s="153">
        <v>99.8896247240618</v>
      </c>
      <c r="E31" s="154">
        <v>-3</v>
      </c>
      <c r="F31" s="151">
        <v>1705</v>
      </c>
      <c r="G31" s="151">
        <v>1623</v>
      </c>
      <c r="H31" s="153">
        <v>95.19061583577712</v>
      </c>
      <c r="I31" s="154">
        <v>-82</v>
      </c>
      <c r="J31" s="151">
        <v>1801</v>
      </c>
      <c r="K31" s="151">
        <v>1874</v>
      </c>
      <c r="L31" s="153">
        <v>104.05330372015547</v>
      </c>
      <c r="M31" s="154">
        <v>73</v>
      </c>
      <c r="N31" s="155">
        <v>1059</v>
      </c>
      <c r="O31" s="151">
        <v>1006</v>
      </c>
      <c r="P31" s="156">
        <v>95</v>
      </c>
      <c r="Q31" s="157">
        <v>-53</v>
      </c>
      <c r="R31" s="151">
        <v>301</v>
      </c>
      <c r="S31" s="155">
        <v>306</v>
      </c>
      <c r="T31" s="156">
        <v>101.66112956810632</v>
      </c>
      <c r="U31" s="154">
        <v>5</v>
      </c>
      <c r="V31" s="165">
        <v>5033</v>
      </c>
      <c r="W31" s="165">
        <v>6047</v>
      </c>
      <c r="X31" s="166">
        <f t="shared" si="0"/>
        <v>120.14702960460957</v>
      </c>
      <c r="Y31" s="167">
        <f t="shared" si="1"/>
        <v>1014</v>
      </c>
      <c r="Z31" s="165">
        <v>2658</v>
      </c>
      <c r="AA31" s="165">
        <v>2654</v>
      </c>
      <c r="AB31" s="166">
        <f t="shared" si="2"/>
        <v>99.84951091045899</v>
      </c>
      <c r="AC31" s="167">
        <f t="shared" si="3"/>
        <v>-4</v>
      </c>
      <c r="AD31" s="165">
        <v>979</v>
      </c>
      <c r="AE31" s="168">
        <v>1552</v>
      </c>
      <c r="AF31" s="166">
        <f t="shared" si="4"/>
        <v>158.5291113381001</v>
      </c>
      <c r="AG31" s="167">
        <f t="shared" si="5"/>
        <v>573</v>
      </c>
      <c r="AH31" s="151">
        <v>108</v>
      </c>
      <c r="AI31" s="151">
        <v>69</v>
      </c>
      <c r="AJ31" s="156">
        <v>63.888888888888886</v>
      </c>
      <c r="AK31" s="154">
        <v>-39</v>
      </c>
      <c r="AL31" s="158">
        <v>416</v>
      </c>
      <c r="AM31" s="158">
        <v>399</v>
      </c>
      <c r="AN31" s="159">
        <v>95.9</v>
      </c>
      <c r="AO31" s="160">
        <v>-17</v>
      </c>
      <c r="AP31" s="161">
        <v>1895</v>
      </c>
      <c r="AQ31" s="151">
        <v>2030</v>
      </c>
      <c r="AR31" s="156">
        <v>107.1</v>
      </c>
      <c r="AS31" s="154">
        <v>135</v>
      </c>
      <c r="AT31" s="151">
        <v>1159</v>
      </c>
      <c r="AU31" s="151">
        <v>1110</v>
      </c>
      <c r="AV31" s="156">
        <v>95.77221742881795</v>
      </c>
      <c r="AW31" s="154">
        <v>-49</v>
      </c>
      <c r="AX31" s="151">
        <v>918</v>
      </c>
      <c r="AY31" s="151">
        <v>837</v>
      </c>
      <c r="AZ31" s="156">
        <v>91.17647058823529</v>
      </c>
      <c r="BA31" s="154">
        <v>-81</v>
      </c>
      <c r="BB31" s="162">
        <v>1625.938566552901</v>
      </c>
      <c r="BC31" s="151">
        <v>2122.680412371134</v>
      </c>
      <c r="BD31" s="154">
        <v>496.74184581823306</v>
      </c>
      <c r="BE31" s="151">
        <v>57</v>
      </c>
      <c r="BF31" s="151">
        <v>87</v>
      </c>
      <c r="BG31" s="156">
        <v>152.6</v>
      </c>
      <c r="BH31" s="154">
        <v>30</v>
      </c>
      <c r="BI31" s="151">
        <v>104</v>
      </c>
    </row>
    <row r="32" spans="1:61" s="18" customFormat="1" ht="24.75" customHeight="1">
      <c r="A32" s="175" t="s">
        <v>125</v>
      </c>
      <c r="B32" s="151">
        <v>5327</v>
      </c>
      <c r="C32" s="152">
        <v>4735</v>
      </c>
      <c r="D32" s="153">
        <v>88.8868030786559</v>
      </c>
      <c r="E32" s="154">
        <v>-592</v>
      </c>
      <c r="F32" s="151">
        <v>2786</v>
      </c>
      <c r="G32" s="151">
        <v>2697</v>
      </c>
      <c r="H32" s="153">
        <v>96.80545585068198</v>
      </c>
      <c r="I32" s="154">
        <v>-89</v>
      </c>
      <c r="J32" s="151">
        <v>3089</v>
      </c>
      <c r="K32" s="151">
        <v>3112</v>
      </c>
      <c r="L32" s="153">
        <v>100.74457753318227</v>
      </c>
      <c r="M32" s="154">
        <v>23</v>
      </c>
      <c r="N32" s="155">
        <v>1417</v>
      </c>
      <c r="O32" s="151">
        <v>1682</v>
      </c>
      <c r="P32" s="156">
        <v>118.7</v>
      </c>
      <c r="Q32" s="157">
        <v>265</v>
      </c>
      <c r="R32" s="151">
        <v>826</v>
      </c>
      <c r="S32" s="155">
        <v>587</v>
      </c>
      <c r="T32" s="156">
        <v>71.06537530266344</v>
      </c>
      <c r="U32" s="154">
        <v>-239</v>
      </c>
      <c r="V32" s="151">
        <v>16752</v>
      </c>
      <c r="W32" s="151">
        <v>16280</v>
      </c>
      <c r="X32" s="153">
        <f t="shared" si="0"/>
        <v>97.18242597898758</v>
      </c>
      <c r="Y32" s="154">
        <f t="shared" si="1"/>
        <v>-472</v>
      </c>
      <c r="Z32" s="151">
        <v>5091</v>
      </c>
      <c r="AA32" s="151">
        <v>4643</v>
      </c>
      <c r="AB32" s="153">
        <f t="shared" si="2"/>
        <v>91.20015714005108</v>
      </c>
      <c r="AC32" s="154">
        <f t="shared" si="3"/>
        <v>-448</v>
      </c>
      <c r="AD32" s="151">
        <v>4682</v>
      </c>
      <c r="AE32" s="152">
        <v>6419</v>
      </c>
      <c r="AF32" s="153">
        <f t="shared" si="4"/>
        <v>137.09953011533534</v>
      </c>
      <c r="AG32" s="154">
        <f t="shared" si="5"/>
        <v>1737</v>
      </c>
      <c r="AH32" s="151">
        <v>585</v>
      </c>
      <c r="AI32" s="151">
        <v>969</v>
      </c>
      <c r="AJ32" s="156">
        <v>165.64102564102566</v>
      </c>
      <c r="AK32" s="154">
        <v>384</v>
      </c>
      <c r="AL32" s="158">
        <v>1199</v>
      </c>
      <c r="AM32" s="158">
        <v>1203</v>
      </c>
      <c r="AN32" s="159">
        <v>100.3</v>
      </c>
      <c r="AO32" s="160">
        <v>4</v>
      </c>
      <c r="AP32" s="161">
        <v>4710</v>
      </c>
      <c r="AQ32" s="151">
        <v>4854</v>
      </c>
      <c r="AR32" s="156">
        <v>103.1</v>
      </c>
      <c r="AS32" s="154">
        <v>144</v>
      </c>
      <c r="AT32" s="151">
        <v>2192</v>
      </c>
      <c r="AU32" s="151">
        <v>2086</v>
      </c>
      <c r="AV32" s="156">
        <v>95.16423357664233</v>
      </c>
      <c r="AW32" s="154">
        <v>-106</v>
      </c>
      <c r="AX32" s="151">
        <v>1659</v>
      </c>
      <c r="AY32" s="151">
        <v>1540</v>
      </c>
      <c r="AZ32" s="156">
        <v>92.82700421940928</v>
      </c>
      <c r="BA32" s="154">
        <v>-119</v>
      </c>
      <c r="BB32" s="162">
        <v>2341.6810592976394</v>
      </c>
      <c r="BC32" s="151">
        <v>3266.0668380462726</v>
      </c>
      <c r="BD32" s="154">
        <v>924.3857787486331</v>
      </c>
      <c r="BE32" s="151">
        <v>773</v>
      </c>
      <c r="BF32" s="151">
        <v>689</v>
      </c>
      <c r="BG32" s="156">
        <v>89.1</v>
      </c>
      <c r="BH32" s="154">
        <v>-84</v>
      </c>
      <c r="BI32" s="151">
        <v>189</v>
      </c>
    </row>
    <row r="33" spans="5:55" s="23" customFormat="1" ht="12.75"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AP33" s="171"/>
      <c r="AQ33" s="171"/>
      <c r="AR33" s="171"/>
      <c r="AS33" s="172"/>
      <c r="BA33" s="173"/>
      <c r="BB33" s="173"/>
      <c r="BC33" s="173"/>
    </row>
    <row r="34" spans="5:55" s="23" customFormat="1" ht="12.75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P34" s="171"/>
      <c r="AQ34" s="171"/>
      <c r="AR34" s="171"/>
      <c r="AS34" s="172"/>
      <c r="BA34" s="173"/>
      <c r="BB34" s="173"/>
      <c r="BC34" s="173"/>
    </row>
    <row r="35" spans="5:55" s="23" customFormat="1" ht="12.75"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AP35" s="171"/>
      <c r="AQ35" s="171"/>
      <c r="AR35" s="171"/>
      <c r="AS35" s="172"/>
      <c r="BA35" s="173"/>
      <c r="BB35" s="173"/>
      <c r="BC35" s="173"/>
    </row>
    <row r="36" spans="5:55" s="23" customFormat="1" ht="12.75"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AS36" s="173"/>
      <c r="BA36" s="173"/>
      <c r="BB36" s="173"/>
      <c r="BC36" s="173"/>
    </row>
    <row r="37" spans="5:55" s="23" customFormat="1" ht="12.75"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BA37" s="173"/>
      <c r="BB37" s="173"/>
      <c r="BC37" s="173"/>
    </row>
    <row r="38" spans="5:17" s="23" customFormat="1" ht="12.75"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5:17" s="23" customFormat="1" ht="12.75"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5:17" s="23" customFormat="1" ht="12.75"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</sheetData>
  <sheetProtection/>
  <mergeCells count="64">
    <mergeCell ref="V3:Y5"/>
    <mergeCell ref="Z3:AG3"/>
    <mergeCell ref="G6:G7"/>
    <mergeCell ref="H6:I6"/>
    <mergeCell ref="AA6:AA7"/>
    <mergeCell ref="AB6:AC6"/>
    <mergeCell ref="N6:N7"/>
    <mergeCell ref="O6:O7"/>
    <mergeCell ref="P6:Q6"/>
    <mergeCell ref="R6:R7"/>
    <mergeCell ref="B1:U1"/>
    <mergeCell ref="B2:U2"/>
    <mergeCell ref="N3:Q5"/>
    <mergeCell ref="R3:U5"/>
    <mergeCell ref="A3:A7"/>
    <mergeCell ref="B3:E5"/>
    <mergeCell ref="F3:I5"/>
    <mergeCell ref="J3:M5"/>
    <mergeCell ref="K6:K7"/>
    <mergeCell ref="L6:M6"/>
    <mergeCell ref="B6:B7"/>
    <mergeCell ref="C6:C7"/>
    <mergeCell ref="D6:E6"/>
    <mergeCell ref="F6:F7"/>
    <mergeCell ref="AX3:BA5"/>
    <mergeCell ref="BB3:BD5"/>
    <mergeCell ref="BE3:BI5"/>
    <mergeCell ref="Z4:AC5"/>
    <mergeCell ref="AD4:AG5"/>
    <mergeCell ref="AH3:AK5"/>
    <mergeCell ref="AL3:AO5"/>
    <mergeCell ref="AP3:AS5"/>
    <mergeCell ref="AT3:AW5"/>
    <mergeCell ref="J6:J7"/>
    <mergeCell ref="AD6:AD7"/>
    <mergeCell ref="AE6:AE7"/>
    <mergeCell ref="AF6:AG6"/>
    <mergeCell ref="X6:Y6"/>
    <mergeCell ref="Z6:Z7"/>
    <mergeCell ref="S6:S7"/>
    <mergeCell ref="T6:U6"/>
    <mergeCell ref="V6:V7"/>
    <mergeCell ref="W6:W7"/>
    <mergeCell ref="AH6:AH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AY6:AY7"/>
    <mergeCell ref="BF6:BF7"/>
    <mergeCell ref="BG6:BH6"/>
    <mergeCell ref="BI6:BI7"/>
    <mergeCell ref="AZ6:BA6"/>
    <mergeCell ref="BB6:BB7"/>
    <mergeCell ref="BC6:BC7"/>
    <mergeCell ref="BD6:BD7"/>
    <mergeCell ref="BE6:BE7"/>
  </mergeCells>
  <printOptions horizontalCentered="1"/>
  <pageMargins left="0" right="0" top="0" bottom="0" header="0.15748031496062992" footer="0"/>
  <pageSetup fitToHeight="2" horizontalDpi="600" verticalDpi="600" orientation="landscape" paperSize="9" scale="50" r:id="rId1"/>
  <colBreaks count="1" manualBreakCount="1">
    <brk id="3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статистика</cp:lastModifiedBy>
  <cp:lastPrinted>2018-03-26T05:11:31Z</cp:lastPrinted>
  <dcterms:created xsi:type="dcterms:W3CDTF">2017-11-17T08:56:41Z</dcterms:created>
  <dcterms:modified xsi:type="dcterms:W3CDTF">2018-08-08T12:34:22Z</dcterms:modified>
  <cp:category/>
  <cp:version/>
  <cp:contentType/>
  <cp:contentStatus/>
</cp:coreProperties>
</file>