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activeTab="3"/>
  </bookViews>
  <sheets>
    <sheet name="2.1 ВЕДи" sheetId="2" r:id="rId1"/>
    <sheet name="2.2 групи" sheetId="1" r:id="rId2"/>
    <sheet name="2,3" sheetId="3" r:id="rId3"/>
    <sheet name="2.4" sheetId="4" r:id="rId4"/>
    <sheet name="2.5" sheetId="6" r:id="rId5"/>
    <sheet name="2,6" sheetId="5" r:id="rId6"/>
    <sheet name="2.7 ВЕДи" sheetId="7" r:id="rId7"/>
    <sheet name="2.8 групи" sheetId="8" r:id="rId8"/>
    <sheet name=" 2,9 ВЕДи" sheetId="9" r:id="rId9"/>
    <sheet name="2.10 групи " sheetId="10" r:id="rId10"/>
    <sheet name="Структура 2.1 (2017)" sheetId="19" r:id="rId11"/>
    <sheet name="Структура 2.1 (2018)" sheetId="13" r:id="rId12"/>
    <sheet name="2.10 групи  (2017)" sheetId="11" r:id="rId13"/>
    <sheet name="2.9 ВЕДи (2017)" sheetId="12" r:id="rId14"/>
    <sheet name="Структура 2.1 ВЕДи  (2017)" sheetId="14" r:id="rId15"/>
    <sheet name="ваканс групи структ" sheetId="17" r:id="rId16"/>
    <sheet name="безроб структ групи" sheetId="18" r:id="rId17"/>
  </sheets>
  <calcPr calcId="125725"/>
</workbook>
</file>

<file path=xl/calcChain.xml><?xml version="1.0" encoding="utf-8"?>
<calcChain xmlns="http://schemas.openxmlformats.org/spreadsheetml/2006/main">
  <c r="F25" i="2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7" s="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F9" i="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G6"/>
  <c r="F15" i="8"/>
  <c r="F14"/>
  <c r="F13"/>
  <c r="F12"/>
  <c r="F11"/>
  <c r="F10"/>
  <c r="F9"/>
  <c r="F8"/>
  <c r="F7"/>
  <c r="D9" i="9"/>
  <c r="D11"/>
  <c r="D12"/>
  <c r="D13"/>
  <c r="D14"/>
  <c r="D15"/>
  <c r="D16"/>
  <c r="D17"/>
  <c r="D18"/>
  <c r="D19"/>
  <c r="D20"/>
  <c r="D21"/>
  <c r="D22"/>
  <c r="D23"/>
  <c r="D24"/>
  <c r="D25"/>
  <c r="D26"/>
  <c r="D27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E15" i="8"/>
  <c r="E14"/>
  <c r="E13"/>
  <c r="E12"/>
  <c r="E11"/>
  <c r="E10"/>
  <c r="E9"/>
  <c r="E8"/>
  <c r="E7"/>
  <c r="D6" i="11"/>
  <c r="C9" i="12"/>
  <c r="C6"/>
  <c r="D6" s="1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D13" i="11"/>
  <c r="D11"/>
  <c r="D9"/>
  <c r="B5"/>
  <c r="D14" i="10"/>
  <c r="D13"/>
  <c r="D11"/>
  <c r="D9"/>
  <c r="D7"/>
  <c r="D116" i="4"/>
  <c r="D105"/>
  <c r="D104"/>
  <c r="D10"/>
  <c r="D11"/>
  <c r="D12"/>
  <c r="D13"/>
  <c r="D14"/>
  <c r="D15"/>
  <c r="D16"/>
  <c r="D17"/>
  <c r="D18"/>
  <c r="D19"/>
  <c r="D20"/>
  <c r="E14" i="18"/>
  <c r="E13"/>
  <c r="E12"/>
  <c r="E11"/>
  <c r="E10"/>
  <c r="E9"/>
  <c r="E8"/>
  <c r="E7"/>
  <c r="E6"/>
  <c r="C5"/>
  <c r="B5"/>
  <c r="F15" i="17"/>
  <c r="F14"/>
  <c r="F13"/>
  <c r="F12"/>
  <c r="F11"/>
  <c r="F10"/>
  <c r="F9"/>
  <c r="F8"/>
  <c r="F7"/>
  <c r="D15"/>
  <c r="D14"/>
  <c r="D13"/>
  <c r="D12"/>
  <c r="D11"/>
  <c r="D10"/>
  <c r="D9"/>
  <c r="D8"/>
  <c r="D7"/>
  <c r="C6"/>
  <c r="E6" s="1"/>
  <c r="B6"/>
  <c r="A3"/>
  <c r="D56" i="4"/>
  <c r="D57"/>
  <c r="D58"/>
  <c r="D59"/>
  <c r="D60"/>
  <c r="D61"/>
  <c r="D62"/>
  <c r="D63"/>
  <c r="D64"/>
  <c r="D65"/>
  <c r="D66"/>
  <c r="D51" i="3"/>
  <c r="F6" i="2"/>
  <c r="D54" i="4"/>
  <c r="F6" i="1"/>
  <c r="E6"/>
  <c r="C6"/>
  <c r="B6"/>
  <c r="D27" i="12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14" i="11"/>
  <c r="D12"/>
  <c r="D10"/>
  <c r="D8"/>
  <c r="C5"/>
  <c r="D103" i="4"/>
  <c r="D94"/>
  <c r="D93"/>
  <c r="D77"/>
  <c r="D76"/>
  <c r="D75"/>
  <c r="D74"/>
  <c r="D73"/>
  <c r="D68"/>
  <c r="D34"/>
  <c r="D33"/>
  <c r="D115"/>
  <c r="D114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D6"/>
  <c r="G15" i="8"/>
  <c r="D15"/>
  <c r="G14"/>
  <c r="D14"/>
  <c r="G13"/>
  <c r="D13"/>
  <c r="G12"/>
  <c r="D12"/>
  <c r="G11"/>
  <c r="D11"/>
  <c r="G10"/>
  <c r="D10"/>
  <c r="G9"/>
  <c r="D9"/>
  <c r="G8"/>
  <c r="D8"/>
  <c r="D7"/>
  <c r="F6"/>
  <c r="C6"/>
  <c r="B6"/>
  <c r="D12" i="10"/>
  <c r="D10"/>
  <c r="D8"/>
  <c r="C5"/>
  <c r="D113" i="4"/>
  <c r="D112"/>
  <c r="D111"/>
  <c r="D110"/>
  <c r="D109"/>
  <c r="D108"/>
  <c r="D107"/>
  <c r="D102"/>
  <c r="D101"/>
  <c r="D100"/>
  <c r="D99"/>
  <c r="D98"/>
  <c r="D97"/>
  <c r="D96"/>
  <c r="D92"/>
  <c r="D91"/>
  <c r="D90"/>
  <c r="D89"/>
  <c r="D88"/>
  <c r="D87"/>
  <c r="D86"/>
  <c r="D85"/>
  <c r="D84"/>
  <c r="D83"/>
  <c r="D82"/>
  <c r="D81"/>
  <c r="D80"/>
  <c r="D79"/>
  <c r="D72"/>
  <c r="D71"/>
  <c r="D70"/>
  <c r="D69"/>
  <c r="D53"/>
  <c r="D52"/>
  <c r="D51"/>
  <c r="D50"/>
  <c r="D48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53" i="3"/>
  <c r="D29"/>
  <c r="D58"/>
  <c r="D57"/>
  <c r="D56"/>
  <c r="D55"/>
  <c r="D54"/>
  <c r="D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A4" i="3" s="1"/>
  <c r="A4" i="4" s="1"/>
  <c r="G15" i="1"/>
  <c r="D15"/>
  <c r="G14"/>
  <c r="D14"/>
  <c r="G13"/>
  <c r="D13"/>
  <c r="G12"/>
  <c r="D12"/>
  <c r="G11"/>
  <c r="D11"/>
  <c r="G10"/>
  <c r="D10"/>
  <c r="G9"/>
  <c r="D9"/>
  <c r="G8"/>
  <c r="D8"/>
  <c r="G7"/>
  <c r="D7"/>
  <c r="G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D7"/>
  <c r="E6"/>
  <c r="C6" l="1"/>
  <c r="B6"/>
  <c r="E6" i="8"/>
  <c r="G7"/>
  <c r="G6"/>
  <c r="D5" i="11"/>
  <c r="D7"/>
  <c r="D6" i="10"/>
  <c r="B5"/>
  <c r="D5" s="1"/>
  <c r="D6" i="17"/>
  <c r="D6" i="9"/>
  <c r="D6" i="8"/>
  <c r="D6" i="1"/>
  <c r="G6" i="2"/>
  <c r="D6"/>
</calcChain>
</file>

<file path=xl/sharedStrings.xml><?xml version="1.0" encoding="utf-8"?>
<sst xmlns="http://schemas.openxmlformats.org/spreadsheetml/2006/main" count="762" uniqueCount="339">
  <si>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</si>
  <si>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</si>
  <si>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</si>
  <si>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</si>
  <si>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</si>
  <si>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</si>
  <si>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</si>
  <si>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</si>
  <si>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</si>
  <si>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</si>
  <si>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</si>
  <si>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</si>
  <si>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</si>
  <si>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</si>
  <si>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</si>
  <si>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</si>
  <si>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</si>
  <si>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</si>
  <si>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</si>
  <si>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</si>
  <si>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</si>
  <si>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</si>
  <si>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</si>
  <si>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</si>
  <si>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</si>
  <si>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</si>
  <si>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</si>
  <si>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</si>
  <si>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</si>
  <si>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</si>
  <si>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</si>
  <si>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</si>
  <si>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</si>
  <si>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</si>
  <si>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</si>
  <si>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</si>
  <si>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</si>
  <si>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</si>
  <si>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</si>
  <si>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</si>
  <si>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</si>
  <si>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</si>
  <si>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</si>
  <si>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</si>
  <si>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</si>
  <si>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Поліцейський (інспектор) патрульної служби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</si>
  <si>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</si>
  <si>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</si>
  <si>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</si>
  <si>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</si>
  <si>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</si>
  <si>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</si>
  <si>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</si>
  <si>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</si>
  <si>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експедитор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</si>
  <si>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</si>
  <si>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</si>
  <si>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</si>
  <si>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</si>
  <si>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</si>
  <si>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</si>
  <si>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</si>
  <si>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</si>
  <si>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</si>
  <si>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</si>
  <si>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</si>
  <si>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налагоджувальник холодноштампувального устаткування</t>
  </si>
  <si>
    <t>електромеханік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</si>
  <si>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</si>
  <si>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</si>
  <si>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</si>
  <si>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</si>
  <si>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</si>
  <si>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</si>
  <si>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</si>
  <si>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</si>
  <si>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</si>
  <si>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</si>
  <si>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</si>
  <si>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</si>
  <si>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</si>
  <si>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</si>
  <si>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</si>
  <si>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</si>
  <si>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</si>
  <si>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</si>
  <si>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</si>
  <si>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</si>
  <si>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</si>
  <si>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</si>
  <si>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</si>
  <si>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</si>
  <si>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</si>
  <si>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</si>
  <si>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</si>
  <si>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</si>
  <si>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</si>
  <si>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</si>
  <si>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</si>
  <si>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</si>
  <si>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</si>
  <si>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</si>
  <si>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</si>
  <si>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</si>
  <si>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</si>
  <si>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директор (начальник, інший керівник) підприємства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</si>
  <si>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</si>
  <si>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</si>
  <si>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</si>
  <si>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</si>
  <si>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</si>
  <si>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</si>
  <si>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</si>
  <si>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</si>
  <si>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</si>
  <si>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Менеджер (управитель)</t>
  </si>
  <si>
    <t xml:space="preserve"> інженер</t>
  </si>
  <si>
    <t xml:space="preserve"> лікар загальної практики-сімейний лікар</t>
  </si>
  <si>
    <t xml:space="preserve"> юрисконсульт</t>
  </si>
  <si>
    <t xml:space="preserve"> Юрист</t>
  </si>
  <si>
    <t xml:space="preserve"> фармацевт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</si>
  <si>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</si>
  <si>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</si>
  <si>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</si>
  <si>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</si>
  <si>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</si>
  <si>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</si>
  <si>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</si>
  <si>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</si>
  <si>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тваринник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</si>
  <si>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</si>
  <si>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</si>
  <si>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</si>
  <si>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</si>
  <si>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</si>
  <si>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</si>
  <si>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t xml:space="preserve"> кухонний робітник</t>
  </si>
  <si>
    <t>Газозварник</t>
  </si>
  <si>
    <t xml:space="preserve"> завідувач складу</t>
  </si>
  <si>
    <t xml:space="preserve"> верстатник деревообробних верстатів</t>
  </si>
  <si>
    <t xml:space="preserve"> слюсар з механоскладальних робіт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</si>
  <si>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</si>
  <si>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</si>
  <si>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</si>
  <si>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</si>
  <si>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</si>
  <si>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</si>
  <si>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рибалка прибережного лову</t>
  </si>
  <si>
    <t xml:space="preserve"> бетоняр</t>
  </si>
  <si>
    <t>ткач</t>
  </si>
  <si>
    <t>Інспектор прикордонної служби</t>
  </si>
  <si>
    <t>стрілець</t>
  </si>
  <si>
    <t>енергетик</t>
  </si>
  <si>
    <t xml:space="preserve"> головний інженер</t>
  </si>
  <si>
    <t xml:space="preserve"> Начальник відділення</t>
  </si>
  <si>
    <t xml:space="preserve"> технік</t>
  </si>
  <si>
    <t xml:space="preserve"> перукар (перукар - модельєр)</t>
  </si>
  <si>
    <t xml:space="preserve"> плодоовочівник</t>
  </si>
  <si>
    <t xml:space="preserve"> овочівник</t>
  </si>
  <si>
    <t xml:space="preserve"> Маляр</t>
  </si>
  <si>
    <t xml:space="preserve">Структура вакансій за видами економічної діяльності  </t>
  </si>
  <si>
    <t>по Черкаському обласному ЦЗ</t>
  </si>
  <si>
    <t>Код рядка</t>
  </si>
  <si>
    <t>Кількість  вакансій протягом звітного періоду,
(одиниці)</t>
  </si>
  <si>
    <t>Кількість укомплектованих  вакансій за направленням служби зайнятості протягом звітного періоду,
(одиниці)</t>
  </si>
  <si>
    <t>Кількість  вакансій, станом на кінець звітного періоду,
(одиниці)</t>
  </si>
  <si>
    <t>Довідково:                                                                                     кількість осіб, які мали статус безробітного, (осіб)</t>
  </si>
  <si>
    <t>Усього</t>
  </si>
  <si>
    <t>з них, для укомплек-тування ДСЗ</t>
  </si>
  <si>
    <t>протягом звітного періоду</t>
  </si>
  <si>
    <t>станом на кінець звітного періоду</t>
  </si>
  <si>
    <t>01</t>
  </si>
  <si>
    <t xml:space="preserve">  у тому числi:</t>
  </si>
  <si>
    <t xml:space="preserve"> види економічної діяльності</t>
  </si>
  <si>
    <t>02</t>
  </si>
  <si>
    <t>03</t>
  </si>
  <si>
    <t>переробна промисловість (виробництво)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</si>
  <si>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</si>
  <si>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</si>
  <si>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</si>
  <si>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</si>
  <si>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</si>
  <si>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</si>
  <si>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</si>
  <si>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</si>
  <si>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</si>
  <si>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</si>
  <si>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</si>
  <si>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</si>
  <si>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державне управління й оборона; обов'язкове соціальне страхування</t>
  </si>
  <si>
    <t>16</t>
  </si>
  <si>
    <t>17</t>
  </si>
  <si>
    <t>18</t>
  </si>
  <si>
    <t>19</t>
  </si>
  <si>
    <t>20</t>
  </si>
  <si>
    <t xml:space="preserve">Довідково: </t>
  </si>
  <si>
    <t xml:space="preserve">Кількість безробітних, які отримали статус безробітного у термін понад 1 рік після звільнення з останнього місця роботи, а також особи,  у яких відсутній професійний досвід </t>
  </si>
  <si>
    <t xml:space="preserve">Протягом звітного періоду (21)  </t>
  </si>
  <si>
    <t>Станом на кінець звітного періоду (22)</t>
  </si>
  <si>
    <t>головний конструктор</t>
  </si>
  <si>
    <t>головний інженер</t>
  </si>
  <si>
    <t>апаратник змішування</t>
  </si>
  <si>
    <t>електрик цеху</t>
  </si>
  <si>
    <t>Директор з маркетингу</t>
  </si>
  <si>
    <t>черговий по парку (на залізничному транспорті)</t>
  </si>
  <si>
    <t>Черговий пульта (пункт централізованого спостереження)</t>
  </si>
  <si>
    <t>касир торговельного залу</t>
  </si>
  <si>
    <t>вантажник</t>
  </si>
  <si>
    <t>комірник</t>
  </si>
  <si>
    <t>робітник з благоустрою</t>
  </si>
  <si>
    <t>укладальник-пакувальник</t>
  </si>
  <si>
    <t xml:space="preserve"> Листоноша (поштар)</t>
  </si>
  <si>
    <t xml:space="preserve"> викладач вищого навчального закладу</t>
  </si>
  <si>
    <t xml:space="preserve"> Електромонтер з експлуатації розподільних мереж</t>
  </si>
  <si>
    <t xml:space="preserve"> оператор виробничої дільниці</t>
  </si>
  <si>
    <t>лікар-інфекціоніст</t>
  </si>
  <si>
    <t xml:space="preserve">Лікар-терапевт </t>
  </si>
  <si>
    <t>лікар-хірург</t>
  </si>
  <si>
    <t>механік виробництва</t>
  </si>
  <si>
    <t>стругальник</t>
  </si>
  <si>
    <t>лікар-дерматовенеролог</t>
  </si>
  <si>
    <t>лікар-офтальмолог</t>
  </si>
  <si>
    <t>лікар-психіатр</t>
  </si>
  <si>
    <t>апаратник апретування</t>
  </si>
  <si>
    <t>начальник цеху</t>
  </si>
  <si>
    <t>механік</t>
  </si>
  <si>
    <t>десинатор</t>
  </si>
  <si>
    <t>агент з організації туризму</t>
  </si>
  <si>
    <t>підсобний робітник</t>
  </si>
  <si>
    <t>прибиральник виробничих приміщень</t>
  </si>
  <si>
    <t xml:space="preserve"> завідувач господарства</t>
  </si>
  <si>
    <t xml:space="preserve"> свинар</t>
  </si>
  <si>
    <t xml:space="preserve"> столяр</t>
  </si>
  <si>
    <t>головний технолог</t>
  </si>
  <si>
    <t>лісоруб</t>
  </si>
  <si>
    <t>оператор вузлов'язальної машини</t>
  </si>
  <si>
    <t>апаратник диспергування пігментів і барвників</t>
  </si>
  <si>
    <t>машиніст екскаватора одноковшового</t>
  </si>
  <si>
    <t>заступник директора</t>
  </si>
  <si>
    <t xml:space="preserve"> вагар</t>
  </si>
  <si>
    <t>головний бухгалтер</t>
  </si>
  <si>
    <t>комплектувальник товарів</t>
  </si>
  <si>
    <t>шеф-кухар</t>
  </si>
  <si>
    <t>Інструктор з індивідуального навчання водінню</t>
  </si>
  <si>
    <t>бетоняр</t>
  </si>
  <si>
    <t>монтажник зовнішніх трубопроводів</t>
  </si>
  <si>
    <t>Електрогазозварник</t>
  </si>
  <si>
    <t>Лицювальник-плиточник</t>
  </si>
  <si>
    <t xml:space="preserve"> Вихователь дошкільного навчального закладу</t>
  </si>
  <si>
    <t xml:space="preserve"> водій навантажувача</t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</si>
  <si>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</si>
  <si>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>Кількість вакансій та чисельність безробітних                                                  станом на 1 вересня 2018 року</t>
  </si>
  <si>
    <t>диригент</t>
  </si>
  <si>
    <t>Монтажник систем утеплення будівель</t>
  </si>
  <si>
    <t>інженер з експлуатації споруд та устаткування водопровідно-каналізаційного господарства</t>
  </si>
  <si>
    <t>начальник відділу збуту (маркетингу)</t>
  </si>
  <si>
    <t>інженер з охорони праці</t>
  </si>
  <si>
    <t>Професіонал з охоронної діяльності та безпеки</t>
  </si>
  <si>
    <t>технік-програміст</t>
  </si>
  <si>
    <t>оброблювач риби</t>
  </si>
  <si>
    <t>Слюсар із складання металевих конструкцій</t>
  </si>
  <si>
    <t>Начальник відділу</t>
  </si>
  <si>
    <t>інженер із стандартизації</t>
  </si>
  <si>
    <t>промивальник оптичних деталей</t>
  </si>
  <si>
    <t>оператор профілевигинального агрегата</t>
  </si>
  <si>
    <t>хімік</t>
  </si>
  <si>
    <t>начальник дільниці</t>
  </si>
  <si>
    <t>головний програміст</t>
  </si>
  <si>
    <t>майстер виробництва</t>
  </si>
  <si>
    <t>художник-оформлювач</t>
  </si>
  <si>
    <t>Технік-електрик</t>
  </si>
  <si>
    <t>Обліковець</t>
  </si>
  <si>
    <t>офіціант</t>
  </si>
  <si>
    <t>тваринник</t>
  </si>
  <si>
    <t>грибовод</t>
  </si>
  <si>
    <t>робітник з догляду за тваринами</t>
  </si>
  <si>
    <t>кролівник</t>
  </si>
  <si>
    <t>налагоджувальник ливарних машин</t>
  </si>
  <si>
    <t>Слюсар з ремонту устаткування котельних та пилопідготовчих цехів</t>
  </si>
  <si>
    <t>Монтер колії</t>
  </si>
  <si>
    <t>оператор виробничої дільниці</t>
  </si>
  <si>
    <t>машиніст крана (кранівник)</t>
  </si>
  <si>
    <t>машиніст екскаватора</t>
  </si>
  <si>
    <t>оператор автоматичних та напівавтоматичнихліній верстатів та установок</t>
  </si>
  <si>
    <t>складальник склопакетів</t>
  </si>
  <si>
    <t>вагар</t>
  </si>
  <si>
    <t>мийник-прибиральник рухомого складу</t>
  </si>
  <si>
    <t xml:space="preserve"> керівник гуртка</t>
  </si>
  <si>
    <t xml:space="preserve"> доцент</t>
  </si>
  <si>
    <t xml:space="preserve"> Лаборант (освіта)</t>
  </si>
  <si>
    <t xml:space="preserve"> робітник з догляду за тваринами</t>
  </si>
  <si>
    <t>за січень - вересень 2017 р.</t>
  </si>
  <si>
    <t>Кількість вакансій та чисельність безробітних за професійними групами                                   станом на 1 жовтня  2017 року</t>
  </si>
  <si>
    <t>Кількість вакансій та чисельність безробітних                                                  станом на 1 жовтня  2017 року</t>
  </si>
  <si>
    <t>за січень - вересень 2018 р.</t>
  </si>
  <si>
    <t>станом на 1 жовтня</t>
  </si>
  <si>
    <t>Кількість вакансій та чисельність безробітних за професіними групами                                   станом на 1 жовтня  2018 року</t>
  </si>
  <si>
    <t>Кількість осіб, які мали статус безробітного за січень-вересень  2017-2018 рр.</t>
  </si>
  <si>
    <t>за січень-вересень</t>
  </si>
  <si>
    <t xml:space="preserve">станом на 1 жовтня </t>
  </si>
  <si>
    <t>завідувач секції</t>
  </si>
  <si>
    <t>інженер-програміст</t>
  </si>
  <si>
    <t>зуборізальник</t>
  </si>
  <si>
    <t>електрозварник на автоматичних та напівавтоматичних машинах</t>
  </si>
  <si>
    <t>транспортувальник (обслуговування механізмів)</t>
  </si>
  <si>
    <t>птахівник</t>
  </si>
  <si>
    <t>Монтажник з монтажу сталевих та залізобетонних конструкцій</t>
  </si>
  <si>
    <t>оцинкувач гарячим способом</t>
  </si>
  <si>
    <t>налагоджувальник контрольно-вимірювальних приладів та автоматики</t>
  </si>
  <si>
    <t>Зварник</t>
  </si>
  <si>
    <t>Професії, по яких середній розмір запропонованої  заробітної  плати є найбільшим, станом на 1 жовтня  2018 року</t>
  </si>
  <si>
    <t>у січні-вересні   2018 року.</t>
  </si>
  <si>
    <t>Станом на 01.10.2018 року</t>
  </si>
  <si>
    <t>майстер шляховий</t>
  </si>
  <si>
    <t>начальник служби</t>
  </si>
  <si>
    <t>Начальник цеху</t>
  </si>
  <si>
    <t>заступник начальника відділу</t>
  </si>
  <si>
    <t>інженер-електронік</t>
  </si>
  <si>
    <t>інженер з метрології</t>
  </si>
  <si>
    <t>вчитель з початкової освіти (з дипломом молодшого спеціаліста)</t>
  </si>
  <si>
    <t>оператор комп'ютерного набору</t>
  </si>
  <si>
    <t>оператор станційного технологічного центруоброблення поїзної інформації та перевіз- них докуме</t>
  </si>
  <si>
    <t>кухар</t>
  </si>
  <si>
    <t>бармен</t>
  </si>
  <si>
    <t>єгер</t>
  </si>
  <si>
    <t>Оператор інкубаторно-птахівничої станції</t>
  </si>
  <si>
    <t>рибалка прибережного лову</t>
  </si>
  <si>
    <t>готувач кормів (тваринництво)</t>
  </si>
  <si>
    <t>Робітник з комплексного обслуговування сільськогосподарського виробництва</t>
  </si>
  <si>
    <t>вогнетривник</t>
  </si>
  <si>
    <t>слюсар з ремонту рухомого складу</t>
  </si>
  <si>
    <t>муляр</t>
  </si>
  <si>
    <t>водій навантажувача</t>
  </si>
  <si>
    <t>варник харчової сировини та продуктів (кондитерське виробництво)</t>
  </si>
  <si>
    <t>доглядач</t>
  </si>
  <si>
    <t>мийник посуду</t>
  </si>
  <si>
    <t>кухонний робітник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</si>
  <si>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жовтня  2018 року</t>
  </si>
  <si>
    <t>за  січень-вересень  2018 року.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</si>
</sst>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79">
    <xf numFmtId="0" fontId="0" fillId="0" borderId="0" xfId="0"/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164" fontId="8" fillId="0" borderId="8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4" fontId="8" fillId="0" borderId="26" xfId="2" applyNumberFormat="1" applyFont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4" fontId="8" fillId="0" borderId="8" xfId="2" applyNumberFormat="1" applyFont="1" applyBorder="1" applyAlignment="1">
      <alignment horizontal="center" vertical="center" wrapText="1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right" wrapText="1"/>
    </xf>
    <xf numFmtId="0" fontId="25" fillId="0" borderId="5" xfId="0" applyFont="1" applyFill="1" applyBorder="1" applyAlignment="1">
      <alignment vertical="center" wrapText="1"/>
    </xf>
    <xf numFmtId="0" fontId="0" fillId="0" borderId="0" xfId="0" applyFill="1"/>
    <xf numFmtId="0" fontId="21" fillId="0" borderId="5" xfId="4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righ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5" xfId="0" applyFont="1" applyFill="1" applyBorder="1" applyAlignment="1">
      <alignment wrapText="1"/>
    </xf>
    <xf numFmtId="3" fontId="25" fillId="0" borderId="5" xfId="4" applyNumberFormat="1" applyFont="1" applyFill="1" applyBorder="1" applyAlignment="1">
      <alignment vertical="center" wrapText="1"/>
    </xf>
    <xf numFmtId="0" fontId="25" fillId="0" borderId="5" xfId="4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1" fontId="25" fillId="0" borderId="5" xfId="0" applyNumberFormat="1" applyFont="1" applyFill="1" applyBorder="1" applyAlignment="1">
      <alignment wrapText="1"/>
    </xf>
    <xf numFmtId="0" fontId="25" fillId="0" borderId="5" xfId="4" applyFont="1" applyFill="1" applyBorder="1" applyAlignment="1">
      <alignment wrapText="1"/>
    </xf>
    <xf numFmtId="0" fontId="25" fillId="0" borderId="5" xfId="4" applyFont="1" applyFill="1" applyBorder="1"/>
    <xf numFmtId="3" fontId="25" fillId="0" borderId="5" xfId="4" applyNumberFormat="1" applyFont="1" applyFill="1" applyBorder="1"/>
    <xf numFmtId="0" fontId="21" fillId="0" borderId="0" xfId="4" applyFont="1" applyFill="1" applyAlignment="1">
      <alignment wrapText="1"/>
    </xf>
    <xf numFmtId="0" fontId="21" fillId="0" borderId="0" xfId="4" applyFont="1" applyFill="1"/>
    <xf numFmtId="3" fontId="21" fillId="0" borderId="0" xfId="4" applyNumberFormat="1" applyFont="1" applyFill="1"/>
    <xf numFmtId="0" fontId="17" fillId="0" borderId="0" xfId="1" applyFont="1" applyFill="1" applyAlignment="1">
      <alignment horizontal="center"/>
    </xf>
    <xf numFmtId="49" fontId="29" fillId="0" borderId="0" xfId="0" applyNumberFormat="1" applyFont="1" applyFill="1" applyAlignment="1">
      <alignment horizontal="centerContinuous"/>
    </xf>
    <xf numFmtId="0" fontId="21" fillId="0" borderId="0" xfId="0" applyFont="1"/>
    <xf numFmtId="49" fontId="21" fillId="0" borderId="0" xfId="0" applyNumberFormat="1" applyFont="1" applyAlignment="1">
      <alignment horizontal="centerContinuous"/>
    </xf>
    <xf numFmtId="49" fontId="21" fillId="0" borderId="5" xfId="0" applyNumberFormat="1" applyFont="1" applyBorder="1" applyAlignment="1">
      <alignment horizontal="centerContinuous" vertical="center"/>
    </xf>
    <xf numFmtId="49" fontId="21" fillId="0" borderId="32" xfId="0" applyNumberFormat="1" applyFont="1" applyBorder="1" applyAlignment="1">
      <alignment horizontal="centerContinuous"/>
    </xf>
    <xf numFmtId="3" fontId="42" fillId="0" borderId="33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Continuous"/>
    </xf>
    <xf numFmtId="49" fontId="21" fillId="0" borderId="36" xfId="0" applyNumberFormat="1" applyFont="1" applyBorder="1" applyAlignment="1">
      <alignment horizontal="centerContinuous"/>
    </xf>
    <xf numFmtId="49" fontId="21" fillId="0" borderId="36" xfId="0" applyNumberFormat="1" applyFont="1" applyBorder="1" applyAlignment="1">
      <alignment vertical="center" wrapText="1"/>
    </xf>
    <xf numFmtId="49" fontId="21" fillId="0" borderId="37" xfId="0" applyNumberFormat="1" applyFont="1" applyBorder="1" applyAlignment="1">
      <alignment horizontal="centerContinuous"/>
    </xf>
    <xf numFmtId="49" fontId="21" fillId="0" borderId="32" xfId="0" applyNumberFormat="1" applyFont="1" applyBorder="1" applyAlignment="1">
      <alignment vertical="center" wrapText="1"/>
    </xf>
    <xf numFmtId="49" fontId="21" fillId="0" borderId="32" xfId="0" applyNumberFormat="1" applyFont="1" applyBorder="1" applyAlignment="1">
      <alignment horizontal="left" vertical="center" wrapText="1"/>
    </xf>
    <xf numFmtId="49" fontId="21" fillId="0" borderId="37" xfId="0" applyNumberFormat="1" applyFont="1" applyBorder="1" applyAlignment="1">
      <alignment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centerContinuous"/>
    </xf>
    <xf numFmtId="0" fontId="7" fillId="0" borderId="4" xfId="1" applyFont="1" applyFill="1" applyBorder="1" applyAlignment="1">
      <alignment horizontal="center" vertical="center" wrapText="1"/>
    </xf>
    <xf numFmtId="3" fontId="19" fillId="0" borderId="5" xfId="1" applyNumberFormat="1" applyFont="1" applyFill="1" applyBorder="1" applyAlignment="1">
      <alignment horizontal="center" vertical="center"/>
    </xf>
    <xf numFmtId="0" fontId="25" fillId="0" borderId="5" xfId="4" applyFont="1" applyBorder="1"/>
    <xf numFmtId="3" fontId="25" fillId="0" borderId="5" xfId="4" applyNumberFormat="1" applyFont="1" applyBorder="1"/>
    <xf numFmtId="0" fontId="17" fillId="0" borderId="0" xfId="1" applyFont="1" applyFill="1" applyAlignment="1">
      <alignment horizontal="center"/>
    </xf>
    <xf numFmtId="164" fontId="0" fillId="0" borderId="0" xfId="0" applyNumberFormat="1"/>
    <xf numFmtId="0" fontId="19" fillId="0" borderId="17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3" fontId="20" fillId="0" borderId="12" xfId="1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14" fontId="14" fillId="3" borderId="5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9" fillId="0" borderId="0" xfId="0" applyFont="1" applyFill="1" applyAlignment="1">
      <alignment horizontal="centerContinuous" wrapText="1"/>
    </xf>
    <xf numFmtId="0" fontId="29" fillId="0" borderId="0" xfId="0" applyFont="1" applyFill="1" applyAlignment="1">
      <alignment horizontal="centerContinuous"/>
    </xf>
    <xf numFmtId="0" fontId="21" fillId="0" borderId="0" xfId="0" applyFont="1" applyFill="1"/>
    <xf numFmtId="0" fontId="44" fillId="0" borderId="0" xfId="0" applyFont="1" applyAlignment="1">
      <alignment horizontal="right"/>
    </xf>
    <xf numFmtId="0" fontId="45" fillId="0" borderId="2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Continuous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0" xfId="0" applyFont="1" applyBorder="1" applyAlignment="1">
      <alignment horizontal="left" vertical="center" wrapText="1"/>
    </xf>
    <xf numFmtId="0" fontId="21" fillId="0" borderId="34" xfId="0" applyFont="1" applyBorder="1"/>
    <xf numFmtId="3" fontId="21" fillId="0" borderId="35" xfId="0" applyNumberFormat="1" applyFont="1" applyBorder="1" applyAlignment="1">
      <alignment horizontal="center"/>
    </xf>
    <xf numFmtId="0" fontId="47" fillId="0" borderId="36" xfId="0" applyFont="1" applyBorder="1"/>
    <xf numFmtId="3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3" fontId="21" fillId="0" borderId="39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5" xfId="4" applyNumberFormat="1" applyFont="1" applyFill="1" applyBorder="1" applyAlignment="1">
      <alignment vertical="center" wrapText="1"/>
    </xf>
    <xf numFmtId="1" fontId="25" fillId="0" borderId="5" xfId="4" applyNumberFormat="1" applyFont="1" applyFill="1" applyBorder="1" applyAlignment="1">
      <alignment horizontal="right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19" fillId="0" borderId="8" xfId="1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11" fillId="0" borderId="42" xfId="1" applyFont="1" applyFill="1" applyBorder="1" applyAlignment="1">
      <alignment horizontal="left" vertical="center" wrapText="1"/>
    </xf>
    <xf numFmtId="3" fontId="21" fillId="0" borderId="4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25" fillId="0" borderId="33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 horizontal="center" vertical="center"/>
    </xf>
    <xf numFmtId="3" fontId="25" fillId="0" borderId="39" xfId="0" applyNumberFormat="1" applyFont="1" applyBorder="1" applyAlignment="1">
      <alignment horizontal="center"/>
    </xf>
    <xf numFmtId="0" fontId="29" fillId="5" borderId="29" xfId="4" applyFont="1" applyFill="1" applyBorder="1" applyAlignment="1">
      <alignment vertical="center" wrapText="1"/>
    </xf>
    <xf numFmtId="3" fontId="29" fillId="5" borderId="29" xfId="4" applyNumberFormat="1" applyFont="1" applyFill="1" applyBorder="1" applyAlignment="1">
      <alignment horizontal="center" vertical="center" wrapText="1"/>
    </xf>
    <xf numFmtId="0" fontId="29" fillId="5" borderId="25" xfId="4" applyFont="1" applyFill="1" applyBorder="1" applyAlignment="1">
      <alignment vertical="center" wrapText="1"/>
    </xf>
    <xf numFmtId="3" fontId="29" fillId="5" borderId="25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9" fillId="4" borderId="5" xfId="4" applyFont="1" applyFill="1" applyBorder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0" xfId="4" applyFont="1" applyFill="1" applyAlignment="1">
      <alignment horizontal="center" vertical="center"/>
    </xf>
    <xf numFmtId="0" fontId="27" fillId="4" borderId="12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9" fillId="0" borderId="5" xfId="4" applyFont="1" applyFill="1" applyBorder="1" applyAlignment="1">
      <alignment horizontal="center" vertical="center" wrapText="1"/>
    </xf>
    <xf numFmtId="0" fontId="29" fillId="4" borderId="12" xfId="4" applyFont="1" applyFill="1" applyBorder="1" applyAlignment="1">
      <alignment horizontal="center" vertical="center" wrapText="1"/>
    </xf>
    <xf numFmtId="0" fontId="29" fillId="4" borderId="13" xfId="4" applyFont="1" applyFill="1" applyBorder="1" applyAlignment="1">
      <alignment horizontal="center" vertical="center" wrapText="1"/>
    </xf>
    <xf numFmtId="0" fontId="29" fillId="4" borderId="14" xfId="4" applyFont="1" applyFill="1" applyBorder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0" fontId="28" fillId="0" borderId="0" xfId="4" applyFont="1" applyFill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3" fontId="35" fillId="0" borderId="5" xfId="4" applyNumberFormat="1" applyFont="1" applyFill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25" xfId="0" applyNumberFormat="1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workbookViewId="0">
      <selection activeCell="A12" sqref="A12"/>
    </sheetView>
  </sheetViews>
  <sheetFormatPr defaultRowHeight="15"/>
  <cols>
    <col min="1" max="1" width="37.140625" style="7" customWidth="1"/>
    <col min="2" max="2" width="10.7109375" style="7" customWidth="1"/>
    <col min="3" max="3" width="10.42578125" style="7" customWidth="1"/>
    <col min="4" max="4" width="13.7109375" style="7" customWidth="1"/>
    <col min="5" max="5" width="8.7109375" style="7" customWidth="1"/>
    <col min="6" max="6" width="7.7109375" style="7" customWidth="1"/>
    <col min="7" max="7" width="12.42578125" style="7" customWidth="1"/>
  </cols>
  <sheetData>
    <row r="1" spans="1:7" ht="20.25">
      <c r="A1" s="206" t="s">
        <v>0</v>
      </c>
      <c r="B1" s="206"/>
      <c r="C1" s="206"/>
      <c r="D1" s="206"/>
      <c r="E1" s="206"/>
      <c r="F1" s="206"/>
      <c r="G1" s="206"/>
    </row>
    <row r="2" spans="1:7" ht="20.25">
      <c r="A2" s="207" t="s">
        <v>1</v>
      </c>
      <c r="B2" s="207"/>
      <c r="C2" s="207"/>
      <c r="D2" s="207"/>
      <c r="E2" s="207"/>
      <c r="F2" s="207"/>
      <c r="G2" s="207"/>
    </row>
    <row r="3" spans="1:7" ht="21" thickBot="1">
      <c r="A3" s="213" t="s">
        <v>24</v>
      </c>
      <c r="B3" s="213"/>
      <c r="C3" s="213"/>
      <c r="D3" s="213"/>
      <c r="E3" s="213"/>
      <c r="F3" s="213"/>
      <c r="G3" s="213"/>
    </row>
    <row r="4" spans="1:7" ht="18.75">
      <c r="A4" s="208"/>
      <c r="B4" s="210" t="s">
        <v>298</v>
      </c>
      <c r="C4" s="210"/>
      <c r="D4" s="210"/>
      <c r="E4" s="211" t="s">
        <v>299</v>
      </c>
      <c r="F4" s="211"/>
      <c r="G4" s="212"/>
    </row>
    <row r="5" spans="1:7" ht="63">
      <c r="A5" s="209"/>
      <c r="B5" s="112" t="s">
        <v>2</v>
      </c>
      <c r="C5" s="112" t="s">
        <v>25</v>
      </c>
      <c r="D5" s="1" t="s">
        <v>3</v>
      </c>
      <c r="E5" s="112" t="s">
        <v>2</v>
      </c>
      <c r="F5" s="112" t="s">
        <v>25</v>
      </c>
      <c r="G5" s="2" t="s">
        <v>3</v>
      </c>
    </row>
    <row r="6" spans="1:7" ht="15.75">
      <c r="A6" s="3" t="s">
        <v>4</v>
      </c>
      <c r="B6" s="8">
        <f>SUM(B7:B25)</f>
        <v>30693</v>
      </c>
      <c r="C6" s="8">
        <f>SUM(C7:C25)</f>
        <v>32578</v>
      </c>
      <c r="D6" s="9">
        <f>ROUND(C6/B6*100,1)</f>
        <v>106.1</v>
      </c>
      <c r="E6" s="10">
        <f>SUM(E7:E25)</f>
        <v>1126</v>
      </c>
      <c r="F6" s="10">
        <f>SUM(F7:F25)</f>
        <v>1215</v>
      </c>
      <c r="G6" s="11">
        <f>ROUND(F6/E6*100,1)</f>
        <v>107.9</v>
      </c>
    </row>
    <row r="7" spans="1:7" ht="47.25">
      <c r="A7" s="4" t="s">
        <v>5</v>
      </c>
      <c r="B7" s="12">
        <f>'Структура 2.1 (2017)'!C11</f>
        <v>9932</v>
      </c>
      <c r="C7" s="13">
        <f>'Структура 2.1 (2018)'!C11</f>
        <v>10367</v>
      </c>
      <c r="D7" s="14">
        <f t="shared" ref="D7:D25" si="0">ROUND(C7/B7*100,1)</f>
        <v>104.4</v>
      </c>
      <c r="E7" s="12">
        <f>'Структура 2.1 (2017)'!F11</f>
        <v>80</v>
      </c>
      <c r="F7" s="15">
        <f>'Структура 2.1 (2018)'!F11</f>
        <v>97</v>
      </c>
      <c r="G7" s="16">
        <f t="shared" ref="G7:G25" si="1">ROUND(F7/E7*100,1)</f>
        <v>121.3</v>
      </c>
    </row>
    <row r="8" spans="1:7" ht="31.5">
      <c r="A8" s="4" t="s">
        <v>6</v>
      </c>
      <c r="B8" s="12">
        <f>'Структура 2.1 (2017)'!C12</f>
        <v>108</v>
      </c>
      <c r="C8" s="13">
        <f>'Структура 2.1 (2018)'!C12</f>
        <v>137</v>
      </c>
      <c r="D8" s="14">
        <f t="shared" si="0"/>
        <v>126.9</v>
      </c>
      <c r="E8" s="12">
        <f>'Структура 2.1 (2017)'!F12</f>
        <v>3</v>
      </c>
      <c r="F8" s="15">
        <f>'Структура 2.1 (2018)'!F12</f>
        <v>1</v>
      </c>
      <c r="G8" s="16">
        <f t="shared" si="1"/>
        <v>33.299999999999997</v>
      </c>
    </row>
    <row r="9" spans="1:7" ht="15.75">
      <c r="A9" s="4" t="s">
        <v>7</v>
      </c>
      <c r="B9" s="12">
        <f>'Структура 2.1 (2017)'!C13</f>
        <v>5452</v>
      </c>
      <c r="C9" s="13">
        <f>'Структура 2.1 (2018)'!C13</f>
        <v>5831</v>
      </c>
      <c r="D9" s="14">
        <f t="shared" si="0"/>
        <v>107</v>
      </c>
      <c r="E9" s="12">
        <f>'Структура 2.1 (2017)'!F13</f>
        <v>332</v>
      </c>
      <c r="F9" s="15">
        <f>'Структура 2.1 (2018)'!F13</f>
        <v>424</v>
      </c>
      <c r="G9" s="16">
        <f t="shared" si="1"/>
        <v>127.7</v>
      </c>
    </row>
    <row r="10" spans="1:7" ht="31.5">
      <c r="A10" s="4" t="s">
        <v>8</v>
      </c>
      <c r="B10" s="12">
        <f>'Структура 2.1 (2017)'!C14</f>
        <v>381</v>
      </c>
      <c r="C10" s="13">
        <f>'Структура 2.1 (2018)'!C14</f>
        <v>495</v>
      </c>
      <c r="D10" s="14">
        <f t="shared" si="0"/>
        <v>129.9</v>
      </c>
      <c r="E10" s="12">
        <f>'Структура 2.1 (2017)'!F14</f>
        <v>30</v>
      </c>
      <c r="F10" s="15">
        <f>'Структура 2.1 (2018)'!F14</f>
        <v>26</v>
      </c>
      <c r="G10" s="16">
        <f t="shared" si="1"/>
        <v>86.7</v>
      </c>
    </row>
    <row r="11" spans="1:7" ht="31.5">
      <c r="A11" s="4" t="s">
        <v>9</v>
      </c>
      <c r="B11" s="12">
        <f>'Структура 2.1 (2017)'!C15</f>
        <v>324</v>
      </c>
      <c r="C11" s="13">
        <f>'Структура 2.1 (2018)'!C15</f>
        <v>420</v>
      </c>
      <c r="D11" s="14">
        <f t="shared" si="0"/>
        <v>129.6</v>
      </c>
      <c r="E11" s="12">
        <f>'Структура 2.1 (2017)'!F15</f>
        <v>23</v>
      </c>
      <c r="F11" s="15">
        <f>'Структура 2.1 (2018)'!F15</f>
        <v>15</v>
      </c>
      <c r="G11" s="16">
        <f t="shared" si="1"/>
        <v>65.2</v>
      </c>
    </row>
    <row r="12" spans="1:7" ht="15.75">
      <c r="A12" s="4" t="s">
        <v>10</v>
      </c>
      <c r="B12" s="12">
        <f>'Структура 2.1 (2017)'!C16</f>
        <v>989</v>
      </c>
      <c r="C12" s="13">
        <f>'Структура 2.1 (2018)'!C16</f>
        <v>981</v>
      </c>
      <c r="D12" s="14">
        <f t="shared" si="0"/>
        <v>99.2</v>
      </c>
      <c r="E12" s="12">
        <f>'Структура 2.1 (2017)'!F16</f>
        <v>76</v>
      </c>
      <c r="F12" s="15">
        <f>'Структура 2.1 (2018)'!F16</f>
        <v>40</v>
      </c>
      <c r="G12" s="16">
        <f t="shared" si="1"/>
        <v>52.6</v>
      </c>
    </row>
    <row r="13" spans="1:7" ht="47.25">
      <c r="A13" s="4" t="s">
        <v>11</v>
      </c>
      <c r="B13" s="12">
        <f>'Структура 2.1 (2017)'!C17</f>
        <v>5011</v>
      </c>
      <c r="C13" s="13">
        <f>'Структура 2.1 (2018)'!C17</f>
        <v>4740</v>
      </c>
      <c r="D13" s="14">
        <f t="shared" si="0"/>
        <v>94.6</v>
      </c>
      <c r="E13" s="12">
        <f>'Структура 2.1 (2017)'!F17</f>
        <v>200</v>
      </c>
      <c r="F13" s="15">
        <f>'Структура 2.1 (2018)'!F17</f>
        <v>206</v>
      </c>
      <c r="G13" s="16">
        <f t="shared" si="1"/>
        <v>103</v>
      </c>
    </row>
    <row r="14" spans="1:7" ht="31.5">
      <c r="A14" s="4" t="s">
        <v>12</v>
      </c>
      <c r="B14" s="12">
        <f>'Структура 2.1 (2017)'!C18</f>
        <v>1203</v>
      </c>
      <c r="C14" s="13">
        <f>'Структура 2.1 (2018)'!C18</f>
        <v>1481</v>
      </c>
      <c r="D14" s="14">
        <f t="shared" si="0"/>
        <v>123.1</v>
      </c>
      <c r="E14" s="12">
        <f>'Структура 2.1 (2017)'!F18</f>
        <v>77</v>
      </c>
      <c r="F14" s="15">
        <f>'Структура 2.1 (2018)'!F18</f>
        <v>72</v>
      </c>
      <c r="G14" s="16">
        <f t="shared" si="1"/>
        <v>93.5</v>
      </c>
    </row>
    <row r="15" spans="1:7" ht="31.5">
      <c r="A15" s="4" t="s">
        <v>13</v>
      </c>
      <c r="B15" s="12">
        <f>'Структура 2.1 (2017)'!C19</f>
        <v>631</v>
      </c>
      <c r="C15" s="13">
        <f>'Структура 2.1 (2018)'!C19</f>
        <v>608</v>
      </c>
      <c r="D15" s="14">
        <f t="shared" si="0"/>
        <v>96.4</v>
      </c>
      <c r="E15" s="12">
        <f>'Структура 2.1 (2017)'!F19</f>
        <v>47</v>
      </c>
      <c r="F15" s="15">
        <f>'Структура 2.1 (2018)'!F19</f>
        <v>59</v>
      </c>
      <c r="G15" s="16">
        <f t="shared" si="1"/>
        <v>125.5</v>
      </c>
    </row>
    <row r="16" spans="1:7" ht="15.75">
      <c r="A16" s="4" t="s">
        <v>14</v>
      </c>
      <c r="B16" s="12">
        <f>'Структура 2.1 (2017)'!C20</f>
        <v>129</v>
      </c>
      <c r="C16" s="13">
        <f>'Структура 2.1 (2018)'!C20</f>
        <v>132</v>
      </c>
      <c r="D16" s="14">
        <f t="shared" si="0"/>
        <v>102.3</v>
      </c>
      <c r="E16" s="12">
        <f>'Структура 2.1 (2017)'!F20</f>
        <v>16</v>
      </c>
      <c r="F16" s="15">
        <f>'Структура 2.1 (2018)'!F20</f>
        <v>18</v>
      </c>
      <c r="G16" s="16">
        <f t="shared" si="1"/>
        <v>112.5</v>
      </c>
    </row>
    <row r="17" spans="1:7" ht="15.75">
      <c r="A17" s="4" t="s">
        <v>15</v>
      </c>
      <c r="B17" s="12">
        <f>'Структура 2.1 (2017)'!C21</f>
        <v>99</v>
      </c>
      <c r="C17" s="13">
        <f>'Структура 2.1 (2018)'!C21</f>
        <v>118</v>
      </c>
      <c r="D17" s="14">
        <f t="shared" si="0"/>
        <v>119.2</v>
      </c>
      <c r="E17" s="12">
        <f>'Структура 2.1 (2017)'!F21</f>
        <v>7</v>
      </c>
      <c r="F17" s="15">
        <f>'Структура 2.1 (2018)'!F21</f>
        <v>3</v>
      </c>
      <c r="G17" s="16">
        <f t="shared" si="1"/>
        <v>42.9</v>
      </c>
    </row>
    <row r="18" spans="1:7" ht="15.75">
      <c r="A18" s="4" t="s">
        <v>16</v>
      </c>
      <c r="B18" s="12">
        <f>'Структура 2.1 (2017)'!C22</f>
        <v>269</v>
      </c>
      <c r="C18" s="13">
        <f>'Структура 2.1 (2018)'!C22</f>
        <v>211</v>
      </c>
      <c r="D18" s="14">
        <f t="shared" si="0"/>
        <v>78.400000000000006</v>
      </c>
      <c r="E18" s="12">
        <f>'Структура 2.1 (2017)'!F22</f>
        <v>17</v>
      </c>
      <c r="F18" s="15">
        <f>'Структура 2.1 (2018)'!F22</f>
        <v>5</v>
      </c>
      <c r="G18" s="16">
        <f t="shared" si="1"/>
        <v>29.4</v>
      </c>
    </row>
    <row r="19" spans="1:7" ht="31.5">
      <c r="A19" s="4" t="s">
        <v>17</v>
      </c>
      <c r="B19" s="12">
        <f>'Структура 2.1 (2017)'!C23</f>
        <v>316</v>
      </c>
      <c r="C19" s="13">
        <f>'Структура 2.1 (2018)'!C23</f>
        <v>351</v>
      </c>
      <c r="D19" s="14">
        <f t="shared" si="0"/>
        <v>111.1</v>
      </c>
      <c r="E19" s="12">
        <f>'Структура 2.1 (2017)'!F23</f>
        <v>13</v>
      </c>
      <c r="F19" s="15">
        <f>'Структура 2.1 (2018)'!F23</f>
        <v>13</v>
      </c>
      <c r="G19" s="16">
        <f t="shared" si="1"/>
        <v>100</v>
      </c>
    </row>
    <row r="20" spans="1:7" ht="31.5">
      <c r="A20" s="4" t="s">
        <v>18</v>
      </c>
      <c r="B20" s="12">
        <f>'Структура 2.1 (2017)'!C24</f>
        <v>461</v>
      </c>
      <c r="C20" s="13">
        <f>'Структура 2.1 (2018)'!C24</f>
        <v>598</v>
      </c>
      <c r="D20" s="14">
        <f t="shared" si="0"/>
        <v>129.69999999999999</v>
      </c>
      <c r="E20" s="12">
        <f>'Структура 2.1 (2017)'!F24</f>
        <v>34</v>
      </c>
      <c r="F20" s="15">
        <f>'Структура 2.1 (2018)'!F24</f>
        <v>29</v>
      </c>
      <c r="G20" s="16">
        <f t="shared" si="1"/>
        <v>85.3</v>
      </c>
    </row>
    <row r="21" spans="1:7" ht="31.5">
      <c r="A21" s="4" t="s">
        <v>19</v>
      </c>
      <c r="B21" s="12">
        <f>'Структура 2.1 (2017)'!C25</f>
        <v>2190</v>
      </c>
      <c r="C21" s="13">
        <f>'Структура 2.1 (2018)'!C25</f>
        <v>2088</v>
      </c>
      <c r="D21" s="14">
        <f t="shared" si="0"/>
        <v>95.3</v>
      </c>
      <c r="E21" s="12">
        <f>'Структура 2.1 (2017)'!F25</f>
        <v>57</v>
      </c>
      <c r="F21" s="15">
        <f>'Структура 2.1 (2018)'!F25</f>
        <v>37</v>
      </c>
      <c r="G21" s="16">
        <f t="shared" si="1"/>
        <v>64.900000000000006</v>
      </c>
    </row>
    <row r="22" spans="1:7" ht="15.75">
      <c r="A22" s="4" t="s">
        <v>20</v>
      </c>
      <c r="B22" s="12">
        <f>'Структура 2.1 (2017)'!C26</f>
        <v>1379</v>
      </c>
      <c r="C22" s="13">
        <f>'Структура 2.1 (2018)'!C26</f>
        <v>2004</v>
      </c>
      <c r="D22" s="14">
        <f t="shared" si="0"/>
        <v>145.30000000000001</v>
      </c>
      <c r="E22" s="12">
        <f>'Структура 2.1 (2017)'!F26</f>
        <v>50</v>
      </c>
      <c r="F22" s="15">
        <f>'Структура 2.1 (2018)'!F26</f>
        <v>89</v>
      </c>
      <c r="G22" s="16">
        <f t="shared" si="1"/>
        <v>178</v>
      </c>
    </row>
    <row r="23" spans="1:7" ht="31.5">
      <c r="A23" s="4" t="s">
        <v>21</v>
      </c>
      <c r="B23" s="12">
        <f>'Структура 2.1 (2017)'!C27</f>
        <v>1363</v>
      </c>
      <c r="C23" s="13">
        <f>'Структура 2.1 (2018)'!C27</f>
        <v>1585</v>
      </c>
      <c r="D23" s="14">
        <f t="shared" si="0"/>
        <v>116.3</v>
      </c>
      <c r="E23" s="12">
        <f>'Структура 2.1 (2017)'!F27</f>
        <v>40</v>
      </c>
      <c r="F23" s="15">
        <f>'Структура 2.1 (2018)'!F27</f>
        <v>64</v>
      </c>
      <c r="G23" s="16">
        <f t="shared" si="1"/>
        <v>160</v>
      </c>
    </row>
    <row r="24" spans="1:7" ht="31.5">
      <c r="A24" s="4" t="s">
        <v>22</v>
      </c>
      <c r="B24" s="12">
        <f>'Структура 2.1 (2017)'!C28</f>
        <v>227</v>
      </c>
      <c r="C24" s="13">
        <f>'Структура 2.1 (2018)'!C28</f>
        <v>273</v>
      </c>
      <c r="D24" s="14">
        <f t="shared" si="0"/>
        <v>120.3</v>
      </c>
      <c r="E24" s="12">
        <f>'Структура 2.1 (2017)'!F28</f>
        <v>12</v>
      </c>
      <c r="F24" s="15">
        <f>'Структура 2.1 (2018)'!F28</f>
        <v>5</v>
      </c>
      <c r="G24" s="16">
        <f t="shared" si="1"/>
        <v>41.7</v>
      </c>
    </row>
    <row r="25" spans="1:7" ht="16.5" thickBot="1">
      <c r="A25" s="5" t="s">
        <v>23</v>
      </c>
      <c r="B25" s="12">
        <f>'Структура 2.1 (2017)'!C29</f>
        <v>229</v>
      </c>
      <c r="C25" s="13">
        <f>'Структура 2.1 (2018)'!C29</f>
        <v>158</v>
      </c>
      <c r="D25" s="17">
        <f t="shared" si="0"/>
        <v>69</v>
      </c>
      <c r="E25" s="12">
        <f>'Структура 2.1 (2017)'!F29</f>
        <v>12</v>
      </c>
      <c r="F25" s="15">
        <f>'Структура 2.1 (2018)'!F29</f>
        <v>12</v>
      </c>
      <c r="G25" s="18">
        <f t="shared" si="1"/>
        <v>100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workbookViewId="0">
      <selection activeCell="C6" sqref="C6:C14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55" t="s">
        <v>296</v>
      </c>
      <c r="B1" s="255"/>
      <c r="C1" s="255"/>
      <c r="D1" s="255"/>
    </row>
    <row r="2" spans="1:4" ht="24" thickBot="1">
      <c r="A2" s="19"/>
      <c r="B2" s="19"/>
      <c r="C2" s="19"/>
      <c r="D2" s="19"/>
    </row>
    <row r="3" spans="1:4">
      <c r="A3" s="208"/>
      <c r="B3" s="259" t="s">
        <v>55</v>
      </c>
      <c r="C3" s="259" t="s">
        <v>56</v>
      </c>
      <c r="D3" s="263" t="s">
        <v>57</v>
      </c>
    </row>
    <row r="4" spans="1:4" ht="30" customHeight="1">
      <c r="A4" s="209"/>
      <c r="B4" s="260"/>
      <c r="C4" s="260"/>
      <c r="D4" s="264"/>
    </row>
    <row r="5" spans="1:4" ht="18.75">
      <c r="A5" s="21" t="s">
        <v>4</v>
      </c>
      <c r="B5" s="55">
        <f>SUM(B6:B14)</f>
        <v>1215</v>
      </c>
      <c r="C5" s="55">
        <f>SUM(C6:C14)</f>
        <v>13967</v>
      </c>
      <c r="D5" s="56">
        <f>C5/B5</f>
        <v>11.495473251028807</v>
      </c>
    </row>
    <row r="6" spans="1:4" ht="37.5">
      <c r="A6" s="22" t="s">
        <v>27</v>
      </c>
      <c r="B6" s="187">
        <v>72</v>
      </c>
      <c r="C6" s="187">
        <v>2070</v>
      </c>
      <c r="D6" s="57">
        <f t="shared" ref="D6:D14" si="0">C6/B6</f>
        <v>28.75</v>
      </c>
    </row>
    <row r="7" spans="1:4" ht="18.75">
      <c r="A7" s="22" t="s">
        <v>28</v>
      </c>
      <c r="B7" s="187">
        <v>94</v>
      </c>
      <c r="C7" s="187">
        <v>1214</v>
      </c>
      <c r="D7" s="57">
        <f t="shared" si="0"/>
        <v>12.914893617021276</v>
      </c>
    </row>
    <row r="8" spans="1:4" ht="18.75">
      <c r="A8" s="22" t="s">
        <v>29</v>
      </c>
      <c r="B8" s="187">
        <v>120</v>
      </c>
      <c r="C8" s="187">
        <v>1310</v>
      </c>
      <c r="D8" s="57">
        <f t="shared" si="0"/>
        <v>10.916666666666666</v>
      </c>
    </row>
    <row r="9" spans="1:4" ht="18.75">
      <c r="A9" s="22" t="s">
        <v>30</v>
      </c>
      <c r="B9" s="187">
        <v>35</v>
      </c>
      <c r="C9" s="187">
        <v>820</v>
      </c>
      <c r="D9" s="57">
        <f t="shared" si="0"/>
        <v>23.428571428571427</v>
      </c>
    </row>
    <row r="10" spans="1:4" ht="18.75">
      <c r="A10" s="22" t="s">
        <v>31</v>
      </c>
      <c r="B10" s="187">
        <v>193</v>
      </c>
      <c r="C10" s="187">
        <v>2511</v>
      </c>
      <c r="D10" s="57">
        <f t="shared" si="0"/>
        <v>13.010362694300518</v>
      </c>
    </row>
    <row r="11" spans="1:4" ht="56.25">
      <c r="A11" s="22" t="s">
        <v>32</v>
      </c>
      <c r="B11" s="187">
        <v>15</v>
      </c>
      <c r="C11" s="187">
        <v>486</v>
      </c>
      <c r="D11" s="57">
        <f t="shared" si="0"/>
        <v>32.4</v>
      </c>
    </row>
    <row r="12" spans="1:4" ht="18.75">
      <c r="A12" s="22" t="s">
        <v>33</v>
      </c>
      <c r="B12" s="187">
        <v>294</v>
      </c>
      <c r="C12" s="187">
        <v>1209</v>
      </c>
      <c r="D12" s="57">
        <f t="shared" si="0"/>
        <v>4.1122448979591839</v>
      </c>
    </row>
    <row r="13" spans="1:4" ht="75">
      <c r="A13" s="22" t="s">
        <v>34</v>
      </c>
      <c r="B13" s="187">
        <v>213</v>
      </c>
      <c r="C13" s="187">
        <v>2259</v>
      </c>
      <c r="D13" s="57">
        <f t="shared" si="0"/>
        <v>10.605633802816902</v>
      </c>
    </row>
    <row r="14" spans="1:4" ht="19.5" thickBot="1">
      <c r="A14" s="23" t="s">
        <v>35</v>
      </c>
      <c r="B14" s="187">
        <v>179</v>
      </c>
      <c r="C14" s="187">
        <v>2088</v>
      </c>
      <c r="D14" s="58">
        <f t="shared" si="0"/>
        <v>11.664804469273744</v>
      </c>
    </row>
    <row r="15" spans="1:4">
      <c r="A15" s="6"/>
      <c r="B15" s="6"/>
      <c r="C15" s="6"/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4" workbookViewId="0">
      <selection activeCell="H11" sqref="H11:H29"/>
    </sheetView>
  </sheetViews>
  <sheetFormatPr defaultRowHeight="12.75"/>
  <cols>
    <col min="1" max="1" width="35.140625" style="135" customWidth="1"/>
    <col min="2" max="2" width="5" style="136" customWidth="1"/>
    <col min="3" max="3" width="6.140625" style="135" customWidth="1"/>
    <col min="4" max="4" width="8.85546875" style="135" customWidth="1"/>
    <col min="5" max="5" width="13.7109375" style="135" customWidth="1"/>
    <col min="6" max="6" width="9.42578125" style="135" customWidth="1"/>
    <col min="7" max="7" width="8.140625" style="135" customWidth="1"/>
    <col min="8" max="8" width="8.85546875" style="135" customWidth="1"/>
    <col min="9" max="256" width="9.140625" style="135"/>
    <col min="257" max="257" width="35.140625" style="135" customWidth="1"/>
    <col min="258" max="258" width="5" style="135" customWidth="1"/>
    <col min="259" max="259" width="6.140625" style="135" customWidth="1"/>
    <col min="260" max="260" width="8.85546875" style="135" customWidth="1"/>
    <col min="261" max="261" width="13.7109375" style="135" customWidth="1"/>
    <col min="262" max="262" width="9.42578125" style="135" customWidth="1"/>
    <col min="263" max="263" width="8.140625" style="135" customWidth="1"/>
    <col min="264" max="264" width="8.85546875" style="135" customWidth="1"/>
    <col min="265" max="512" width="9.140625" style="135"/>
    <col min="513" max="513" width="35.140625" style="135" customWidth="1"/>
    <col min="514" max="514" width="5" style="135" customWidth="1"/>
    <col min="515" max="515" width="6.140625" style="135" customWidth="1"/>
    <col min="516" max="516" width="8.85546875" style="135" customWidth="1"/>
    <col min="517" max="517" width="13.7109375" style="135" customWidth="1"/>
    <col min="518" max="518" width="9.42578125" style="135" customWidth="1"/>
    <col min="519" max="519" width="8.140625" style="135" customWidth="1"/>
    <col min="520" max="520" width="8.85546875" style="135" customWidth="1"/>
    <col min="521" max="768" width="9.140625" style="135"/>
    <col min="769" max="769" width="35.140625" style="135" customWidth="1"/>
    <col min="770" max="770" width="5" style="135" customWidth="1"/>
    <col min="771" max="771" width="6.140625" style="135" customWidth="1"/>
    <col min="772" max="772" width="8.85546875" style="135" customWidth="1"/>
    <col min="773" max="773" width="13.7109375" style="135" customWidth="1"/>
    <col min="774" max="774" width="9.42578125" style="135" customWidth="1"/>
    <col min="775" max="775" width="8.140625" style="135" customWidth="1"/>
    <col min="776" max="776" width="8.85546875" style="135" customWidth="1"/>
    <col min="777" max="1024" width="9.140625" style="135"/>
    <col min="1025" max="1025" width="35.140625" style="135" customWidth="1"/>
    <col min="1026" max="1026" width="5" style="135" customWidth="1"/>
    <col min="1027" max="1027" width="6.140625" style="135" customWidth="1"/>
    <col min="1028" max="1028" width="8.85546875" style="135" customWidth="1"/>
    <col min="1029" max="1029" width="13.7109375" style="135" customWidth="1"/>
    <col min="1030" max="1030" width="9.42578125" style="135" customWidth="1"/>
    <col min="1031" max="1031" width="8.140625" style="135" customWidth="1"/>
    <col min="1032" max="1032" width="8.85546875" style="135" customWidth="1"/>
    <col min="1033" max="1280" width="9.140625" style="135"/>
    <col min="1281" max="1281" width="35.140625" style="135" customWidth="1"/>
    <col min="1282" max="1282" width="5" style="135" customWidth="1"/>
    <col min="1283" max="1283" width="6.140625" style="135" customWidth="1"/>
    <col min="1284" max="1284" width="8.85546875" style="135" customWidth="1"/>
    <col min="1285" max="1285" width="13.7109375" style="135" customWidth="1"/>
    <col min="1286" max="1286" width="9.42578125" style="135" customWidth="1"/>
    <col min="1287" max="1287" width="8.140625" style="135" customWidth="1"/>
    <col min="1288" max="1288" width="8.85546875" style="135" customWidth="1"/>
    <col min="1289" max="1536" width="9.140625" style="135"/>
    <col min="1537" max="1537" width="35.140625" style="135" customWidth="1"/>
    <col min="1538" max="1538" width="5" style="135" customWidth="1"/>
    <col min="1539" max="1539" width="6.140625" style="135" customWidth="1"/>
    <col min="1540" max="1540" width="8.85546875" style="135" customWidth="1"/>
    <col min="1541" max="1541" width="13.7109375" style="135" customWidth="1"/>
    <col min="1542" max="1542" width="9.42578125" style="135" customWidth="1"/>
    <col min="1543" max="1543" width="8.140625" style="135" customWidth="1"/>
    <col min="1544" max="1544" width="8.85546875" style="135" customWidth="1"/>
    <col min="1545" max="1792" width="9.140625" style="135"/>
    <col min="1793" max="1793" width="35.140625" style="135" customWidth="1"/>
    <col min="1794" max="1794" width="5" style="135" customWidth="1"/>
    <col min="1795" max="1795" width="6.140625" style="135" customWidth="1"/>
    <col min="1796" max="1796" width="8.85546875" style="135" customWidth="1"/>
    <col min="1797" max="1797" width="13.7109375" style="135" customWidth="1"/>
    <col min="1798" max="1798" width="9.42578125" style="135" customWidth="1"/>
    <col min="1799" max="1799" width="8.140625" style="135" customWidth="1"/>
    <col min="1800" max="1800" width="8.85546875" style="135" customWidth="1"/>
    <col min="1801" max="2048" width="9.140625" style="135"/>
    <col min="2049" max="2049" width="35.140625" style="135" customWidth="1"/>
    <col min="2050" max="2050" width="5" style="135" customWidth="1"/>
    <col min="2051" max="2051" width="6.140625" style="135" customWidth="1"/>
    <col min="2052" max="2052" width="8.85546875" style="135" customWidth="1"/>
    <col min="2053" max="2053" width="13.7109375" style="135" customWidth="1"/>
    <col min="2054" max="2054" width="9.42578125" style="135" customWidth="1"/>
    <col min="2055" max="2055" width="8.140625" style="135" customWidth="1"/>
    <col min="2056" max="2056" width="8.85546875" style="135" customWidth="1"/>
    <col min="2057" max="2304" width="9.140625" style="135"/>
    <col min="2305" max="2305" width="35.140625" style="135" customWidth="1"/>
    <col min="2306" max="2306" width="5" style="135" customWidth="1"/>
    <col min="2307" max="2307" width="6.140625" style="135" customWidth="1"/>
    <col min="2308" max="2308" width="8.85546875" style="135" customWidth="1"/>
    <col min="2309" max="2309" width="13.7109375" style="135" customWidth="1"/>
    <col min="2310" max="2310" width="9.42578125" style="135" customWidth="1"/>
    <col min="2311" max="2311" width="8.140625" style="135" customWidth="1"/>
    <col min="2312" max="2312" width="8.85546875" style="135" customWidth="1"/>
    <col min="2313" max="2560" width="9.140625" style="135"/>
    <col min="2561" max="2561" width="35.140625" style="135" customWidth="1"/>
    <col min="2562" max="2562" width="5" style="135" customWidth="1"/>
    <col min="2563" max="2563" width="6.140625" style="135" customWidth="1"/>
    <col min="2564" max="2564" width="8.85546875" style="135" customWidth="1"/>
    <col min="2565" max="2565" width="13.7109375" style="135" customWidth="1"/>
    <col min="2566" max="2566" width="9.42578125" style="135" customWidth="1"/>
    <col min="2567" max="2567" width="8.140625" style="135" customWidth="1"/>
    <col min="2568" max="2568" width="8.85546875" style="135" customWidth="1"/>
    <col min="2569" max="2816" width="9.140625" style="135"/>
    <col min="2817" max="2817" width="35.140625" style="135" customWidth="1"/>
    <col min="2818" max="2818" width="5" style="135" customWidth="1"/>
    <col min="2819" max="2819" width="6.140625" style="135" customWidth="1"/>
    <col min="2820" max="2820" width="8.85546875" style="135" customWidth="1"/>
    <col min="2821" max="2821" width="13.7109375" style="135" customWidth="1"/>
    <col min="2822" max="2822" width="9.42578125" style="135" customWidth="1"/>
    <col min="2823" max="2823" width="8.140625" style="135" customWidth="1"/>
    <col min="2824" max="2824" width="8.85546875" style="135" customWidth="1"/>
    <col min="2825" max="3072" width="9.140625" style="135"/>
    <col min="3073" max="3073" width="35.140625" style="135" customWidth="1"/>
    <col min="3074" max="3074" width="5" style="135" customWidth="1"/>
    <col min="3075" max="3075" width="6.140625" style="135" customWidth="1"/>
    <col min="3076" max="3076" width="8.85546875" style="135" customWidth="1"/>
    <col min="3077" max="3077" width="13.7109375" style="135" customWidth="1"/>
    <col min="3078" max="3078" width="9.42578125" style="135" customWidth="1"/>
    <col min="3079" max="3079" width="8.140625" style="135" customWidth="1"/>
    <col min="3080" max="3080" width="8.85546875" style="135" customWidth="1"/>
    <col min="3081" max="3328" width="9.140625" style="135"/>
    <col min="3329" max="3329" width="35.140625" style="135" customWidth="1"/>
    <col min="3330" max="3330" width="5" style="135" customWidth="1"/>
    <col min="3331" max="3331" width="6.140625" style="135" customWidth="1"/>
    <col min="3332" max="3332" width="8.85546875" style="135" customWidth="1"/>
    <col min="3333" max="3333" width="13.7109375" style="135" customWidth="1"/>
    <col min="3334" max="3334" width="9.42578125" style="135" customWidth="1"/>
    <col min="3335" max="3335" width="8.140625" style="135" customWidth="1"/>
    <col min="3336" max="3336" width="8.85546875" style="135" customWidth="1"/>
    <col min="3337" max="3584" width="9.140625" style="135"/>
    <col min="3585" max="3585" width="35.140625" style="135" customWidth="1"/>
    <col min="3586" max="3586" width="5" style="135" customWidth="1"/>
    <col min="3587" max="3587" width="6.140625" style="135" customWidth="1"/>
    <col min="3588" max="3588" width="8.85546875" style="135" customWidth="1"/>
    <col min="3589" max="3589" width="13.7109375" style="135" customWidth="1"/>
    <col min="3590" max="3590" width="9.42578125" style="135" customWidth="1"/>
    <col min="3591" max="3591" width="8.140625" style="135" customWidth="1"/>
    <col min="3592" max="3592" width="8.85546875" style="135" customWidth="1"/>
    <col min="3593" max="3840" width="9.140625" style="135"/>
    <col min="3841" max="3841" width="35.140625" style="135" customWidth="1"/>
    <col min="3842" max="3842" width="5" style="135" customWidth="1"/>
    <col min="3843" max="3843" width="6.140625" style="135" customWidth="1"/>
    <col min="3844" max="3844" width="8.85546875" style="135" customWidth="1"/>
    <col min="3845" max="3845" width="13.7109375" style="135" customWidth="1"/>
    <col min="3846" max="3846" width="9.42578125" style="135" customWidth="1"/>
    <col min="3847" max="3847" width="8.140625" style="135" customWidth="1"/>
    <col min="3848" max="3848" width="8.85546875" style="135" customWidth="1"/>
    <col min="3849" max="4096" width="9.140625" style="135"/>
    <col min="4097" max="4097" width="35.140625" style="135" customWidth="1"/>
    <col min="4098" max="4098" width="5" style="135" customWidth="1"/>
    <col min="4099" max="4099" width="6.140625" style="135" customWidth="1"/>
    <col min="4100" max="4100" width="8.85546875" style="135" customWidth="1"/>
    <col min="4101" max="4101" width="13.7109375" style="135" customWidth="1"/>
    <col min="4102" max="4102" width="9.42578125" style="135" customWidth="1"/>
    <col min="4103" max="4103" width="8.140625" style="135" customWidth="1"/>
    <col min="4104" max="4104" width="8.85546875" style="135" customWidth="1"/>
    <col min="4105" max="4352" width="9.140625" style="135"/>
    <col min="4353" max="4353" width="35.140625" style="135" customWidth="1"/>
    <col min="4354" max="4354" width="5" style="135" customWidth="1"/>
    <col min="4355" max="4355" width="6.140625" style="135" customWidth="1"/>
    <col min="4356" max="4356" width="8.85546875" style="135" customWidth="1"/>
    <col min="4357" max="4357" width="13.7109375" style="135" customWidth="1"/>
    <col min="4358" max="4358" width="9.42578125" style="135" customWidth="1"/>
    <col min="4359" max="4359" width="8.140625" style="135" customWidth="1"/>
    <col min="4360" max="4360" width="8.85546875" style="135" customWidth="1"/>
    <col min="4361" max="4608" width="9.140625" style="135"/>
    <col min="4609" max="4609" width="35.140625" style="135" customWidth="1"/>
    <col min="4610" max="4610" width="5" style="135" customWidth="1"/>
    <col min="4611" max="4611" width="6.140625" style="135" customWidth="1"/>
    <col min="4612" max="4612" width="8.85546875" style="135" customWidth="1"/>
    <col min="4613" max="4613" width="13.7109375" style="135" customWidth="1"/>
    <col min="4614" max="4614" width="9.42578125" style="135" customWidth="1"/>
    <col min="4615" max="4615" width="8.140625" style="135" customWidth="1"/>
    <col min="4616" max="4616" width="8.85546875" style="135" customWidth="1"/>
    <col min="4617" max="4864" width="9.140625" style="135"/>
    <col min="4865" max="4865" width="35.140625" style="135" customWidth="1"/>
    <col min="4866" max="4866" width="5" style="135" customWidth="1"/>
    <col min="4867" max="4867" width="6.140625" style="135" customWidth="1"/>
    <col min="4868" max="4868" width="8.85546875" style="135" customWidth="1"/>
    <col min="4869" max="4869" width="13.7109375" style="135" customWidth="1"/>
    <col min="4870" max="4870" width="9.42578125" style="135" customWidth="1"/>
    <col min="4871" max="4871" width="8.140625" style="135" customWidth="1"/>
    <col min="4872" max="4872" width="8.85546875" style="135" customWidth="1"/>
    <col min="4873" max="5120" width="9.140625" style="135"/>
    <col min="5121" max="5121" width="35.140625" style="135" customWidth="1"/>
    <col min="5122" max="5122" width="5" style="135" customWidth="1"/>
    <col min="5123" max="5123" width="6.140625" style="135" customWidth="1"/>
    <col min="5124" max="5124" width="8.85546875" style="135" customWidth="1"/>
    <col min="5125" max="5125" width="13.7109375" style="135" customWidth="1"/>
    <col min="5126" max="5126" width="9.42578125" style="135" customWidth="1"/>
    <col min="5127" max="5127" width="8.140625" style="135" customWidth="1"/>
    <col min="5128" max="5128" width="8.85546875" style="135" customWidth="1"/>
    <col min="5129" max="5376" width="9.140625" style="135"/>
    <col min="5377" max="5377" width="35.140625" style="135" customWidth="1"/>
    <col min="5378" max="5378" width="5" style="135" customWidth="1"/>
    <col min="5379" max="5379" width="6.140625" style="135" customWidth="1"/>
    <col min="5380" max="5380" width="8.85546875" style="135" customWidth="1"/>
    <col min="5381" max="5381" width="13.7109375" style="135" customWidth="1"/>
    <col min="5382" max="5382" width="9.42578125" style="135" customWidth="1"/>
    <col min="5383" max="5383" width="8.140625" style="135" customWidth="1"/>
    <col min="5384" max="5384" width="8.85546875" style="135" customWidth="1"/>
    <col min="5385" max="5632" width="9.140625" style="135"/>
    <col min="5633" max="5633" width="35.140625" style="135" customWidth="1"/>
    <col min="5634" max="5634" width="5" style="135" customWidth="1"/>
    <col min="5635" max="5635" width="6.140625" style="135" customWidth="1"/>
    <col min="5636" max="5636" width="8.85546875" style="135" customWidth="1"/>
    <col min="5637" max="5637" width="13.7109375" style="135" customWidth="1"/>
    <col min="5638" max="5638" width="9.42578125" style="135" customWidth="1"/>
    <col min="5639" max="5639" width="8.140625" style="135" customWidth="1"/>
    <col min="5640" max="5640" width="8.85546875" style="135" customWidth="1"/>
    <col min="5641" max="5888" width="9.140625" style="135"/>
    <col min="5889" max="5889" width="35.140625" style="135" customWidth="1"/>
    <col min="5890" max="5890" width="5" style="135" customWidth="1"/>
    <col min="5891" max="5891" width="6.140625" style="135" customWidth="1"/>
    <col min="5892" max="5892" width="8.85546875" style="135" customWidth="1"/>
    <col min="5893" max="5893" width="13.7109375" style="135" customWidth="1"/>
    <col min="5894" max="5894" width="9.42578125" style="135" customWidth="1"/>
    <col min="5895" max="5895" width="8.140625" style="135" customWidth="1"/>
    <col min="5896" max="5896" width="8.85546875" style="135" customWidth="1"/>
    <col min="5897" max="6144" width="9.140625" style="135"/>
    <col min="6145" max="6145" width="35.140625" style="135" customWidth="1"/>
    <col min="6146" max="6146" width="5" style="135" customWidth="1"/>
    <col min="6147" max="6147" width="6.140625" style="135" customWidth="1"/>
    <col min="6148" max="6148" width="8.85546875" style="135" customWidth="1"/>
    <col min="6149" max="6149" width="13.7109375" style="135" customWidth="1"/>
    <col min="6150" max="6150" width="9.42578125" style="135" customWidth="1"/>
    <col min="6151" max="6151" width="8.140625" style="135" customWidth="1"/>
    <col min="6152" max="6152" width="8.85546875" style="135" customWidth="1"/>
    <col min="6153" max="6400" width="9.140625" style="135"/>
    <col min="6401" max="6401" width="35.140625" style="135" customWidth="1"/>
    <col min="6402" max="6402" width="5" style="135" customWidth="1"/>
    <col min="6403" max="6403" width="6.140625" style="135" customWidth="1"/>
    <col min="6404" max="6404" width="8.85546875" style="135" customWidth="1"/>
    <col min="6405" max="6405" width="13.7109375" style="135" customWidth="1"/>
    <col min="6406" max="6406" width="9.42578125" style="135" customWidth="1"/>
    <col min="6407" max="6407" width="8.140625" style="135" customWidth="1"/>
    <col min="6408" max="6408" width="8.85546875" style="135" customWidth="1"/>
    <col min="6409" max="6656" width="9.140625" style="135"/>
    <col min="6657" max="6657" width="35.140625" style="135" customWidth="1"/>
    <col min="6658" max="6658" width="5" style="135" customWidth="1"/>
    <col min="6659" max="6659" width="6.140625" style="135" customWidth="1"/>
    <col min="6660" max="6660" width="8.85546875" style="135" customWidth="1"/>
    <col min="6661" max="6661" width="13.7109375" style="135" customWidth="1"/>
    <col min="6662" max="6662" width="9.42578125" style="135" customWidth="1"/>
    <col min="6663" max="6663" width="8.140625" style="135" customWidth="1"/>
    <col min="6664" max="6664" width="8.85546875" style="135" customWidth="1"/>
    <col min="6665" max="6912" width="9.140625" style="135"/>
    <col min="6913" max="6913" width="35.140625" style="135" customWidth="1"/>
    <col min="6914" max="6914" width="5" style="135" customWidth="1"/>
    <col min="6915" max="6915" width="6.140625" style="135" customWidth="1"/>
    <col min="6916" max="6916" width="8.85546875" style="135" customWidth="1"/>
    <col min="6917" max="6917" width="13.7109375" style="135" customWidth="1"/>
    <col min="6918" max="6918" width="9.42578125" style="135" customWidth="1"/>
    <col min="6919" max="6919" width="8.140625" style="135" customWidth="1"/>
    <col min="6920" max="6920" width="8.85546875" style="135" customWidth="1"/>
    <col min="6921" max="7168" width="9.140625" style="135"/>
    <col min="7169" max="7169" width="35.140625" style="135" customWidth="1"/>
    <col min="7170" max="7170" width="5" style="135" customWidth="1"/>
    <col min="7171" max="7171" width="6.140625" style="135" customWidth="1"/>
    <col min="7172" max="7172" width="8.85546875" style="135" customWidth="1"/>
    <col min="7173" max="7173" width="13.7109375" style="135" customWidth="1"/>
    <col min="7174" max="7174" width="9.42578125" style="135" customWidth="1"/>
    <col min="7175" max="7175" width="8.140625" style="135" customWidth="1"/>
    <col min="7176" max="7176" width="8.85546875" style="135" customWidth="1"/>
    <col min="7177" max="7424" width="9.140625" style="135"/>
    <col min="7425" max="7425" width="35.140625" style="135" customWidth="1"/>
    <col min="7426" max="7426" width="5" style="135" customWidth="1"/>
    <col min="7427" max="7427" width="6.140625" style="135" customWidth="1"/>
    <col min="7428" max="7428" width="8.85546875" style="135" customWidth="1"/>
    <col min="7429" max="7429" width="13.7109375" style="135" customWidth="1"/>
    <col min="7430" max="7430" width="9.42578125" style="135" customWidth="1"/>
    <col min="7431" max="7431" width="8.140625" style="135" customWidth="1"/>
    <col min="7432" max="7432" width="8.85546875" style="135" customWidth="1"/>
    <col min="7433" max="7680" width="9.140625" style="135"/>
    <col min="7681" max="7681" width="35.140625" style="135" customWidth="1"/>
    <col min="7682" max="7682" width="5" style="135" customWidth="1"/>
    <col min="7683" max="7683" width="6.140625" style="135" customWidth="1"/>
    <col min="7684" max="7684" width="8.85546875" style="135" customWidth="1"/>
    <col min="7685" max="7685" width="13.7109375" style="135" customWidth="1"/>
    <col min="7686" max="7686" width="9.42578125" style="135" customWidth="1"/>
    <col min="7687" max="7687" width="8.140625" style="135" customWidth="1"/>
    <col min="7688" max="7688" width="8.85546875" style="135" customWidth="1"/>
    <col min="7689" max="7936" width="9.140625" style="135"/>
    <col min="7937" max="7937" width="35.140625" style="135" customWidth="1"/>
    <col min="7938" max="7938" width="5" style="135" customWidth="1"/>
    <col min="7939" max="7939" width="6.140625" style="135" customWidth="1"/>
    <col min="7940" max="7940" width="8.85546875" style="135" customWidth="1"/>
    <col min="7941" max="7941" width="13.7109375" style="135" customWidth="1"/>
    <col min="7942" max="7942" width="9.42578125" style="135" customWidth="1"/>
    <col min="7943" max="7943" width="8.140625" style="135" customWidth="1"/>
    <col min="7944" max="7944" width="8.85546875" style="135" customWidth="1"/>
    <col min="7945" max="8192" width="9.140625" style="135"/>
    <col min="8193" max="8193" width="35.140625" style="135" customWidth="1"/>
    <col min="8194" max="8194" width="5" style="135" customWidth="1"/>
    <col min="8195" max="8195" width="6.140625" style="135" customWidth="1"/>
    <col min="8196" max="8196" width="8.85546875" style="135" customWidth="1"/>
    <col min="8197" max="8197" width="13.7109375" style="135" customWidth="1"/>
    <col min="8198" max="8198" width="9.42578125" style="135" customWidth="1"/>
    <col min="8199" max="8199" width="8.140625" style="135" customWidth="1"/>
    <col min="8200" max="8200" width="8.85546875" style="135" customWidth="1"/>
    <col min="8201" max="8448" width="9.140625" style="135"/>
    <col min="8449" max="8449" width="35.140625" style="135" customWidth="1"/>
    <col min="8450" max="8450" width="5" style="135" customWidth="1"/>
    <col min="8451" max="8451" width="6.140625" style="135" customWidth="1"/>
    <col min="8452" max="8452" width="8.85546875" style="135" customWidth="1"/>
    <col min="8453" max="8453" width="13.7109375" style="135" customWidth="1"/>
    <col min="8454" max="8454" width="9.42578125" style="135" customWidth="1"/>
    <col min="8455" max="8455" width="8.140625" style="135" customWidth="1"/>
    <col min="8456" max="8456" width="8.85546875" style="135" customWidth="1"/>
    <col min="8457" max="8704" width="9.140625" style="135"/>
    <col min="8705" max="8705" width="35.140625" style="135" customWidth="1"/>
    <col min="8706" max="8706" width="5" style="135" customWidth="1"/>
    <col min="8707" max="8707" width="6.140625" style="135" customWidth="1"/>
    <col min="8708" max="8708" width="8.85546875" style="135" customWidth="1"/>
    <col min="8709" max="8709" width="13.7109375" style="135" customWidth="1"/>
    <col min="8710" max="8710" width="9.42578125" style="135" customWidth="1"/>
    <col min="8711" max="8711" width="8.140625" style="135" customWidth="1"/>
    <col min="8712" max="8712" width="8.85546875" style="135" customWidth="1"/>
    <col min="8713" max="8960" width="9.140625" style="135"/>
    <col min="8961" max="8961" width="35.140625" style="135" customWidth="1"/>
    <col min="8962" max="8962" width="5" style="135" customWidth="1"/>
    <col min="8963" max="8963" width="6.140625" style="135" customWidth="1"/>
    <col min="8964" max="8964" width="8.85546875" style="135" customWidth="1"/>
    <col min="8965" max="8965" width="13.7109375" style="135" customWidth="1"/>
    <col min="8966" max="8966" width="9.42578125" style="135" customWidth="1"/>
    <col min="8967" max="8967" width="8.140625" style="135" customWidth="1"/>
    <col min="8968" max="8968" width="8.85546875" style="135" customWidth="1"/>
    <col min="8969" max="9216" width="9.140625" style="135"/>
    <col min="9217" max="9217" width="35.140625" style="135" customWidth="1"/>
    <col min="9218" max="9218" width="5" style="135" customWidth="1"/>
    <col min="9219" max="9219" width="6.140625" style="135" customWidth="1"/>
    <col min="9220" max="9220" width="8.85546875" style="135" customWidth="1"/>
    <col min="9221" max="9221" width="13.7109375" style="135" customWidth="1"/>
    <col min="9222" max="9222" width="9.42578125" style="135" customWidth="1"/>
    <col min="9223" max="9223" width="8.140625" style="135" customWidth="1"/>
    <col min="9224" max="9224" width="8.85546875" style="135" customWidth="1"/>
    <col min="9225" max="9472" width="9.140625" style="135"/>
    <col min="9473" max="9473" width="35.140625" style="135" customWidth="1"/>
    <col min="9474" max="9474" width="5" style="135" customWidth="1"/>
    <col min="9475" max="9475" width="6.140625" style="135" customWidth="1"/>
    <col min="9476" max="9476" width="8.85546875" style="135" customWidth="1"/>
    <col min="9477" max="9477" width="13.7109375" style="135" customWidth="1"/>
    <col min="9478" max="9478" width="9.42578125" style="135" customWidth="1"/>
    <col min="9479" max="9479" width="8.140625" style="135" customWidth="1"/>
    <col min="9480" max="9480" width="8.85546875" style="135" customWidth="1"/>
    <col min="9481" max="9728" width="9.140625" style="135"/>
    <col min="9729" max="9729" width="35.140625" style="135" customWidth="1"/>
    <col min="9730" max="9730" width="5" style="135" customWidth="1"/>
    <col min="9731" max="9731" width="6.140625" style="135" customWidth="1"/>
    <col min="9732" max="9732" width="8.85546875" style="135" customWidth="1"/>
    <col min="9733" max="9733" width="13.7109375" style="135" customWidth="1"/>
    <col min="9734" max="9734" width="9.42578125" style="135" customWidth="1"/>
    <col min="9735" max="9735" width="8.140625" style="135" customWidth="1"/>
    <col min="9736" max="9736" width="8.85546875" style="135" customWidth="1"/>
    <col min="9737" max="9984" width="9.140625" style="135"/>
    <col min="9985" max="9985" width="35.140625" style="135" customWidth="1"/>
    <col min="9986" max="9986" width="5" style="135" customWidth="1"/>
    <col min="9987" max="9987" width="6.140625" style="135" customWidth="1"/>
    <col min="9988" max="9988" width="8.85546875" style="135" customWidth="1"/>
    <col min="9989" max="9989" width="13.7109375" style="135" customWidth="1"/>
    <col min="9990" max="9990" width="9.42578125" style="135" customWidth="1"/>
    <col min="9991" max="9991" width="8.140625" style="135" customWidth="1"/>
    <col min="9992" max="9992" width="8.85546875" style="135" customWidth="1"/>
    <col min="9993" max="10240" width="9.140625" style="135"/>
    <col min="10241" max="10241" width="35.140625" style="135" customWidth="1"/>
    <col min="10242" max="10242" width="5" style="135" customWidth="1"/>
    <col min="10243" max="10243" width="6.140625" style="135" customWidth="1"/>
    <col min="10244" max="10244" width="8.85546875" style="135" customWidth="1"/>
    <col min="10245" max="10245" width="13.7109375" style="135" customWidth="1"/>
    <col min="10246" max="10246" width="9.42578125" style="135" customWidth="1"/>
    <col min="10247" max="10247" width="8.140625" style="135" customWidth="1"/>
    <col min="10248" max="10248" width="8.85546875" style="135" customWidth="1"/>
    <col min="10249" max="10496" width="9.140625" style="135"/>
    <col min="10497" max="10497" width="35.140625" style="135" customWidth="1"/>
    <col min="10498" max="10498" width="5" style="135" customWidth="1"/>
    <col min="10499" max="10499" width="6.140625" style="135" customWidth="1"/>
    <col min="10500" max="10500" width="8.85546875" style="135" customWidth="1"/>
    <col min="10501" max="10501" width="13.7109375" style="135" customWidth="1"/>
    <col min="10502" max="10502" width="9.42578125" style="135" customWidth="1"/>
    <col min="10503" max="10503" width="8.140625" style="135" customWidth="1"/>
    <col min="10504" max="10504" width="8.85546875" style="135" customWidth="1"/>
    <col min="10505" max="10752" width="9.140625" style="135"/>
    <col min="10753" max="10753" width="35.140625" style="135" customWidth="1"/>
    <col min="10754" max="10754" width="5" style="135" customWidth="1"/>
    <col min="10755" max="10755" width="6.140625" style="135" customWidth="1"/>
    <col min="10756" max="10756" width="8.85546875" style="135" customWidth="1"/>
    <col min="10757" max="10757" width="13.7109375" style="135" customWidth="1"/>
    <col min="10758" max="10758" width="9.42578125" style="135" customWidth="1"/>
    <col min="10759" max="10759" width="8.140625" style="135" customWidth="1"/>
    <col min="10760" max="10760" width="8.85546875" style="135" customWidth="1"/>
    <col min="10761" max="11008" width="9.140625" style="135"/>
    <col min="11009" max="11009" width="35.140625" style="135" customWidth="1"/>
    <col min="11010" max="11010" width="5" style="135" customWidth="1"/>
    <col min="11011" max="11011" width="6.140625" style="135" customWidth="1"/>
    <col min="11012" max="11012" width="8.85546875" style="135" customWidth="1"/>
    <col min="11013" max="11013" width="13.7109375" style="135" customWidth="1"/>
    <col min="11014" max="11014" width="9.42578125" style="135" customWidth="1"/>
    <col min="11015" max="11015" width="8.140625" style="135" customWidth="1"/>
    <col min="11016" max="11016" width="8.85546875" style="135" customWidth="1"/>
    <col min="11017" max="11264" width="9.140625" style="135"/>
    <col min="11265" max="11265" width="35.140625" style="135" customWidth="1"/>
    <col min="11266" max="11266" width="5" style="135" customWidth="1"/>
    <col min="11267" max="11267" width="6.140625" style="135" customWidth="1"/>
    <col min="11268" max="11268" width="8.85546875" style="135" customWidth="1"/>
    <col min="11269" max="11269" width="13.7109375" style="135" customWidth="1"/>
    <col min="11270" max="11270" width="9.42578125" style="135" customWidth="1"/>
    <col min="11271" max="11271" width="8.140625" style="135" customWidth="1"/>
    <col min="11272" max="11272" width="8.85546875" style="135" customWidth="1"/>
    <col min="11273" max="11520" width="9.140625" style="135"/>
    <col min="11521" max="11521" width="35.140625" style="135" customWidth="1"/>
    <col min="11522" max="11522" width="5" style="135" customWidth="1"/>
    <col min="11523" max="11523" width="6.140625" style="135" customWidth="1"/>
    <col min="11524" max="11524" width="8.85546875" style="135" customWidth="1"/>
    <col min="11525" max="11525" width="13.7109375" style="135" customWidth="1"/>
    <col min="11526" max="11526" width="9.42578125" style="135" customWidth="1"/>
    <col min="11527" max="11527" width="8.140625" style="135" customWidth="1"/>
    <col min="11528" max="11528" width="8.85546875" style="135" customWidth="1"/>
    <col min="11529" max="11776" width="9.140625" style="135"/>
    <col min="11777" max="11777" width="35.140625" style="135" customWidth="1"/>
    <col min="11778" max="11778" width="5" style="135" customWidth="1"/>
    <col min="11779" max="11779" width="6.140625" style="135" customWidth="1"/>
    <col min="11780" max="11780" width="8.85546875" style="135" customWidth="1"/>
    <col min="11781" max="11781" width="13.7109375" style="135" customWidth="1"/>
    <col min="11782" max="11782" width="9.42578125" style="135" customWidth="1"/>
    <col min="11783" max="11783" width="8.140625" style="135" customWidth="1"/>
    <col min="11784" max="11784" width="8.85546875" style="135" customWidth="1"/>
    <col min="11785" max="12032" width="9.140625" style="135"/>
    <col min="12033" max="12033" width="35.140625" style="135" customWidth="1"/>
    <col min="12034" max="12034" width="5" style="135" customWidth="1"/>
    <col min="12035" max="12035" width="6.140625" style="135" customWidth="1"/>
    <col min="12036" max="12036" width="8.85546875" style="135" customWidth="1"/>
    <col min="12037" max="12037" width="13.7109375" style="135" customWidth="1"/>
    <col min="12038" max="12038" width="9.42578125" style="135" customWidth="1"/>
    <col min="12039" max="12039" width="8.140625" style="135" customWidth="1"/>
    <col min="12040" max="12040" width="8.85546875" style="135" customWidth="1"/>
    <col min="12041" max="12288" width="9.140625" style="135"/>
    <col min="12289" max="12289" width="35.140625" style="135" customWidth="1"/>
    <col min="12290" max="12290" width="5" style="135" customWidth="1"/>
    <col min="12291" max="12291" width="6.140625" style="135" customWidth="1"/>
    <col min="12292" max="12292" width="8.85546875" style="135" customWidth="1"/>
    <col min="12293" max="12293" width="13.7109375" style="135" customWidth="1"/>
    <col min="12294" max="12294" width="9.42578125" style="135" customWidth="1"/>
    <col min="12295" max="12295" width="8.140625" style="135" customWidth="1"/>
    <col min="12296" max="12296" width="8.85546875" style="135" customWidth="1"/>
    <col min="12297" max="12544" width="9.140625" style="135"/>
    <col min="12545" max="12545" width="35.140625" style="135" customWidth="1"/>
    <col min="12546" max="12546" width="5" style="135" customWidth="1"/>
    <col min="12547" max="12547" width="6.140625" style="135" customWidth="1"/>
    <col min="12548" max="12548" width="8.85546875" style="135" customWidth="1"/>
    <col min="12549" max="12549" width="13.7109375" style="135" customWidth="1"/>
    <col min="12550" max="12550" width="9.42578125" style="135" customWidth="1"/>
    <col min="12551" max="12551" width="8.140625" style="135" customWidth="1"/>
    <col min="12552" max="12552" width="8.85546875" style="135" customWidth="1"/>
    <col min="12553" max="12800" width="9.140625" style="135"/>
    <col min="12801" max="12801" width="35.140625" style="135" customWidth="1"/>
    <col min="12802" max="12802" width="5" style="135" customWidth="1"/>
    <col min="12803" max="12803" width="6.140625" style="135" customWidth="1"/>
    <col min="12804" max="12804" width="8.85546875" style="135" customWidth="1"/>
    <col min="12805" max="12805" width="13.7109375" style="135" customWidth="1"/>
    <col min="12806" max="12806" width="9.42578125" style="135" customWidth="1"/>
    <col min="12807" max="12807" width="8.140625" style="135" customWidth="1"/>
    <col min="12808" max="12808" width="8.85546875" style="135" customWidth="1"/>
    <col min="12809" max="13056" width="9.140625" style="135"/>
    <col min="13057" max="13057" width="35.140625" style="135" customWidth="1"/>
    <col min="13058" max="13058" width="5" style="135" customWidth="1"/>
    <col min="13059" max="13059" width="6.140625" style="135" customWidth="1"/>
    <col min="13060" max="13060" width="8.85546875" style="135" customWidth="1"/>
    <col min="13061" max="13061" width="13.7109375" style="135" customWidth="1"/>
    <col min="13062" max="13062" width="9.42578125" style="135" customWidth="1"/>
    <col min="13063" max="13063" width="8.140625" style="135" customWidth="1"/>
    <col min="13064" max="13064" width="8.85546875" style="135" customWidth="1"/>
    <col min="13065" max="13312" width="9.140625" style="135"/>
    <col min="13313" max="13313" width="35.140625" style="135" customWidth="1"/>
    <col min="13314" max="13314" width="5" style="135" customWidth="1"/>
    <col min="13315" max="13315" width="6.140625" style="135" customWidth="1"/>
    <col min="13316" max="13316" width="8.85546875" style="135" customWidth="1"/>
    <col min="13317" max="13317" width="13.7109375" style="135" customWidth="1"/>
    <col min="13318" max="13318" width="9.42578125" style="135" customWidth="1"/>
    <col min="13319" max="13319" width="8.140625" style="135" customWidth="1"/>
    <col min="13320" max="13320" width="8.85546875" style="135" customWidth="1"/>
    <col min="13321" max="13568" width="9.140625" style="135"/>
    <col min="13569" max="13569" width="35.140625" style="135" customWidth="1"/>
    <col min="13570" max="13570" width="5" style="135" customWidth="1"/>
    <col min="13571" max="13571" width="6.140625" style="135" customWidth="1"/>
    <col min="13572" max="13572" width="8.85546875" style="135" customWidth="1"/>
    <col min="13573" max="13573" width="13.7109375" style="135" customWidth="1"/>
    <col min="13574" max="13574" width="9.42578125" style="135" customWidth="1"/>
    <col min="13575" max="13575" width="8.140625" style="135" customWidth="1"/>
    <col min="13576" max="13576" width="8.85546875" style="135" customWidth="1"/>
    <col min="13577" max="13824" width="9.140625" style="135"/>
    <col min="13825" max="13825" width="35.140625" style="135" customWidth="1"/>
    <col min="13826" max="13826" width="5" style="135" customWidth="1"/>
    <col min="13827" max="13827" width="6.140625" style="135" customWidth="1"/>
    <col min="13828" max="13828" width="8.85546875" style="135" customWidth="1"/>
    <col min="13829" max="13829" width="13.7109375" style="135" customWidth="1"/>
    <col min="13830" max="13830" width="9.42578125" style="135" customWidth="1"/>
    <col min="13831" max="13831" width="8.140625" style="135" customWidth="1"/>
    <col min="13832" max="13832" width="8.85546875" style="135" customWidth="1"/>
    <col min="13833" max="14080" width="9.140625" style="135"/>
    <col min="14081" max="14081" width="35.140625" style="135" customWidth="1"/>
    <col min="14082" max="14082" width="5" style="135" customWidth="1"/>
    <col min="14083" max="14083" width="6.140625" style="135" customWidth="1"/>
    <col min="14084" max="14084" width="8.85546875" style="135" customWidth="1"/>
    <col min="14085" max="14085" width="13.7109375" style="135" customWidth="1"/>
    <col min="14086" max="14086" width="9.42578125" style="135" customWidth="1"/>
    <col min="14087" max="14087" width="8.140625" style="135" customWidth="1"/>
    <col min="14088" max="14088" width="8.85546875" style="135" customWidth="1"/>
    <col min="14089" max="14336" width="9.140625" style="135"/>
    <col min="14337" max="14337" width="35.140625" style="135" customWidth="1"/>
    <col min="14338" max="14338" width="5" style="135" customWidth="1"/>
    <col min="14339" max="14339" width="6.140625" style="135" customWidth="1"/>
    <col min="14340" max="14340" width="8.85546875" style="135" customWidth="1"/>
    <col min="14341" max="14341" width="13.7109375" style="135" customWidth="1"/>
    <col min="14342" max="14342" width="9.42578125" style="135" customWidth="1"/>
    <col min="14343" max="14343" width="8.140625" style="135" customWidth="1"/>
    <col min="14344" max="14344" width="8.85546875" style="135" customWidth="1"/>
    <col min="14345" max="14592" width="9.140625" style="135"/>
    <col min="14593" max="14593" width="35.140625" style="135" customWidth="1"/>
    <col min="14594" max="14594" width="5" style="135" customWidth="1"/>
    <col min="14595" max="14595" width="6.140625" style="135" customWidth="1"/>
    <col min="14596" max="14596" width="8.85546875" style="135" customWidth="1"/>
    <col min="14597" max="14597" width="13.7109375" style="135" customWidth="1"/>
    <col min="14598" max="14598" width="9.42578125" style="135" customWidth="1"/>
    <col min="14599" max="14599" width="8.140625" style="135" customWidth="1"/>
    <col min="14600" max="14600" width="8.85546875" style="135" customWidth="1"/>
    <col min="14601" max="14848" width="9.140625" style="135"/>
    <col min="14849" max="14849" width="35.140625" style="135" customWidth="1"/>
    <col min="14850" max="14850" width="5" style="135" customWidth="1"/>
    <col min="14851" max="14851" width="6.140625" style="135" customWidth="1"/>
    <col min="14852" max="14852" width="8.85546875" style="135" customWidth="1"/>
    <col min="14853" max="14853" width="13.7109375" style="135" customWidth="1"/>
    <col min="14854" max="14854" width="9.42578125" style="135" customWidth="1"/>
    <col min="14855" max="14855" width="8.140625" style="135" customWidth="1"/>
    <col min="14856" max="14856" width="8.85546875" style="135" customWidth="1"/>
    <col min="14857" max="15104" width="9.140625" style="135"/>
    <col min="15105" max="15105" width="35.140625" style="135" customWidth="1"/>
    <col min="15106" max="15106" width="5" style="135" customWidth="1"/>
    <col min="15107" max="15107" width="6.140625" style="135" customWidth="1"/>
    <col min="15108" max="15108" width="8.85546875" style="135" customWidth="1"/>
    <col min="15109" max="15109" width="13.7109375" style="135" customWidth="1"/>
    <col min="15110" max="15110" width="9.42578125" style="135" customWidth="1"/>
    <col min="15111" max="15111" width="8.140625" style="135" customWidth="1"/>
    <col min="15112" max="15112" width="8.85546875" style="135" customWidth="1"/>
    <col min="15113" max="15360" width="9.140625" style="135"/>
    <col min="15361" max="15361" width="35.140625" style="135" customWidth="1"/>
    <col min="15362" max="15362" width="5" style="135" customWidth="1"/>
    <col min="15363" max="15363" width="6.140625" style="135" customWidth="1"/>
    <col min="15364" max="15364" width="8.85546875" style="135" customWidth="1"/>
    <col min="15365" max="15365" width="13.7109375" style="135" customWidth="1"/>
    <col min="15366" max="15366" width="9.42578125" style="135" customWidth="1"/>
    <col min="15367" max="15367" width="8.140625" style="135" customWidth="1"/>
    <col min="15368" max="15368" width="8.85546875" style="135" customWidth="1"/>
    <col min="15369" max="15616" width="9.140625" style="135"/>
    <col min="15617" max="15617" width="35.140625" style="135" customWidth="1"/>
    <col min="15618" max="15618" width="5" style="135" customWidth="1"/>
    <col min="15619" max="15619" width="6.140625" style="135" customWidth="1"/>
    <col min="15620" max="15620" width="8.85546875" style="135" customWidth="1"/>
    <col min="15621" max="15621" width="13.7109375" style="135" customWidth="1"/>
    <col min="15622" max="15622" width="9.42578125" style="135" customWidth="1"/>
    <col min="15623" max="15623" width="8.140625" style="135" customWidth="1"/>
    <col min="15624" max="15624" width="8.85546875" style="135" customWidth="1"/>
    <col min="15625" max="15872" width="9.140625" style="135"/>
    <col min="15873" max="15873" width="35.140625" style="135" customWidth="1"/>
    <col min="15874" max="15874" width="5" style="135" customWidth="1"/>
    <col min="15875" max="15875" width="6.140625" style="135" customWidth="1"/>
    <col min="15876" max="15876" width="8.85546875" style="135" customWidth="1"/>
    <col min="15877" max="15877" width="13.7109375" style="135" customWidth="1"/>
    <col min="15878" max="15878" width="9.42578125" style="135" customWidth="1"/>
    <col min="15879" max="15879" width="8.140625" style="135" customWidth="1"/>
    <col min="15880" max="15880" width="8.85546875" style="135" customWidth="1"/>
    <col min="15881" max="16128" width="9.140625" style="135"/>
    <col min="16129" max="16129" width="35.140625" style="135" customWidth="1"/>
    <col min="16130" max="16130" width="5" style="135" customWidth="1"/>
    <col min="16131" max="16131" width="6.140625" style="135" customWidth="1"/>
    <col min="16132" max="16132" width="8.85546875" style="135" customWidth="1"/>
    <col min="16133" max="16133" width="13.7109375" style="135" customWidth="1"/>
    <col min="16134" max="16134" width="9.42578125" style="135" customWidth="1"/>
    <col min="16135" max="16135" width="8.140625" style="135" customWidth="1"/>
    <col min="16136" max="16136" width="8.85546875" style="135" customWidth="1"/>
    <col min="16137" max="16384" width="9.140625" style="135"/>
  </cols>
  <sheetData>
    <row r="1" spans="1:8" s="164" customFormat="1" ht="18.75">
      <c r="A1" s="162" t="s">
        <v>160</v>
      </c>
      <c r="B1" s="134"/>
      <c r="C1" s="163"/>
      <c r="D1" s="163"/>
      <c r="E1" s="163"/>
      <c r="F1" s="163"/>
      <c r="G1" s="163"/>
      <c r="H1" s="163"/>
    </row>
    <row r="2" spans="1:8" ht="14.25" customHeight="1">
      <c r="A2" s="268" t="s">
        <v>291</v>
      </c>
      <c r="B2" s="268"/>
      <c r="C2" s="268"/>
      <c r="D2" s="268"/>
      <c r="E2" s="268"/>
      <c r="F2" s="268"/>
      <c r="G2" s="268"/>
      <c r="H2" s="268"/>
    </row>
    <row r="3" spans="1:8" ht="13.15" customHeight="1">
      <c r="A3" s="269" t="s">
        <v>161</v>
      </c>
      <c r="B3" s="269"/>
      <c r="C3" s="269"/>
      <c r="D3" s="269"/>
      <c r="E3" s="269"/>
      <c r="F3" s="269"/>
      <c r="G3" s="269"/>
      <c r="H3" s="269"/>
    </row>
    <row r="4" spans="1:8">
      <c r="H4" s="165"/>
    </row>
    <row r="5" spans="1:8" ht="53.25" customHeight="1">
      <c r="A5" s="270"/>
      <c r="B5" s="272" t="s">
        <v>162</v>
      </c>
      <c r="C5" s="274" t="s">
        <v>163</v>
      </c>
      <c r="D5" s="274"/>
      <c r="E5" s="275" t="s">
        <v>164</v>
      </c>
      <c r="F5" s="275" t="s">
        <v>165</v>
      </c>
      <c r="G5" s="277" t="s">
        <v>166</v>
      </c>
      <c r="H5" s="278"/>
    </row>
    <row r="6" spans="1:8" ht="51.75" customHeight="1">
      <c r="A6" s="271"/>
      <c r="B6" s="273"/>
      <c r="C6" s="166" t="s">
        <v>167</v>
      </c>
      <c r="D6" s="166" t="s">
        <v>168</v>
      </c>
      <c r="E6" s="276"/>
      <c r="F6" s="276"/>
      <c r="G6" s="191" t="s">
        <v>169</v>
      </c>
      <c r="H6" s="191" t="s">
        <v>170</v>
      </c>
    </row>
    <row r="7" spans="1:8" s="170" customFormat="1" ht="14.25" customHeight="1">
      <c r="A7" s="167" t="s">
        <v>44</v>
      </c>
      <c r="B7" s="137" t="s">
        <v>48</v>
      </c>
      <c r="C7" s="168">
        <v>1</v>
      </c>
      <c r="D7" s="169">
        <v>2</v>
      </c>
      <c r="E7" s="168">
        <v>3</v>
      </c>
      <c r="F7" s="169">
        <v>4</v>
      </c>
      <c r="G7" s="168">
        <v>5</v>
      </c>
      <c r="H7" s="169">
        <v>6</v>
      </c>
    </row>
    <row r="8" spans="1:8" ht="20.25" customHeight="1">
      <c r="A8" s="171" t="s">
        <v>167</v>
      </c>
      <c r="B8" s="138" t="s">
        <v>171</v>
      </c>
      <c r="C8" s="139">
        <v>30693</v>
      </c>
      <c r="D8" s="139">
        <v>30436</v>
      </c>
      <c r="E8" s="139">
        <v>27833</v>
      </c>
      <c r="F8" s="139">
        <v>1126</v>
      </c>
      <c r="G8" s="139">
        <v>44902</v>
      </c>
      <c r="H8" s="139">
        <v>14284</v>
      </c>
    </row>
    <row r="9" spans="1:8" ht="15.75" customHeight="1">
      <c r="A9" s="172" t="s">
        <v>172</v>
      </c>
      <c r="B9" s="140"/>
      <c r="C9" s="173"/>
      <c r="D9" s="173"/>
      <c r="E9" s="173"/>
      <c r="F9" s="173"/>
      <c r="G9" s="173"/>
      <c r="H9" s="173"/>
    </row>
    <row r="10" spans="1:8" ht="14.25" customHeight="1">
      <c r="A10" s="174" t="s">
        <v>173</v>
      </c>
      <c r="B10" s="141"/>
      <c r="C10" s="175"/>
      <c r="D10" s="175"/>
      <c r="E10" s="175"/>
      <c r="F10" s="175"/>
      <c r="G10" s="175"/>
      <c r="H10" s="175"/>
    </row>
    <row r="11" spans="1:8" ht="29.25" customHeight="1">
      <c r="A11" s="142" t="s">
        <v>5</v>
      </c>
      <c r="B11" s="143" t="s">
        <v>174</v>
      </c>
      <c r="C11" s="176">
        <v>9932</v>
      </c>
      <c r="D11" s="176">
        <v>9911</v>
      </c>
      <c r="E11" s="176">
        <v>9659</v>
      </c>
      <c r="F11" s="176">
        <v>80</v>
      </c>
      <c r="G11" s="176">
        <v>10670</v>
      </c>
      <c r="H11" s="176">
        <v>2342</v>
      </c>
    </row>
    <row r="12" spans="1:8" ht="33" customHeight="1">
      <c r="A12" s="144" t="s">
        <v>6</v>
      </c>
      <c r="B12" s="138" t="s">
        <v>175</v>
      </c>
      <c r="C12" s="177">
        <v>108</v>
      </c>
      <c r="D12" s="178">
        <v>106</v>
      </c>
      <c r="E12" s="178">
        <v>97</v>
      </c>
      <c r="F12" s="178">
        <v>3</v>
      </c>
      <c r="G12" s="178">
        <v>136</v>
      </c>
      <c r="H12" s="178">
        <v>41</v>
      </c>
    </row>
    <row r="13" spans="1:8" ht="21" customHeight="1">
      <c r="A13" s="144" t="s">
        <v>176</v>
      </c>
      <c r="B13" s="143" t="s">
        <v>177</v>
      </c>
      <c r="C13" s="177">
        <v>5452</v>
      </c>
      <c r="D13" s="178">
        <v>5369</v>
      </c>
      <c r="E13" s="178">
        <v>4582</v>
      </c>
      <c r="F13" s="178">
        <v>332</v>
      </c>
      <c r="G13" s="178">
        <v>5216</v>
      </c>
      <c r="H13" s="178">
        <v>1480</v>
      </c>
    </row>
    <row r="14" spans="1:8" ht="30" customHeight="1">
      <c r="A14" s="144" t="s">
        <v>8</v>
      </c>
      <c r="B14" s="138" t="s">
        <v>178</v>
      </c>
      <c r="C14" s="177">
        <v>381</v>
      </c>
      <c r="D14" s="178">
        <v>381</v>
      </c>
      <c r="E14" s="178">
        <v>344</v>
      </c>
      <c r="F14" s="178">
        <v>30</v>
      </c>
      <c r="G14" s="178">
        <v>914</v>
      </c>
      <c r="H14" s="178">
        <v>477</v>
      </c>
    </row>
    <row r="15" spans="1:8" ht="33.75" customHeight="1">
      <c r="A15" s="144" t="s">
        <v>9</v>
      </c>
      <c r="B15" s="143" t="s">
        <v>179</v>
      </c>
      <c r="C15" s="177">
        <v>324</v>
      </c>
      <c r="D15" s="178">
        <v>324</v>
      </c>
      <c r="E15" s="178">
        <v>277</v>
      </c>
      <c r="F15" s="178">
        <v>23</v>
      </c>
      <c r="G15" s="178">
        <v>220</v>
      </c>
      <c r="H15" s="178">
        <v>73</v>
      </c>
    </row>
    <row r="16" spans="1:8" ht="18.75" customHeight="1">
      <c r="A16" s="144" t="s">
        <v>10</v>
      </c>
      <c r="B16" s="138" t="s">
        <v>180</v>
      </c>
      <c r="C16" s="175">
        <v>989</v>
      </c>
      <c r="D16" s="175">
        <v>986</v>
      </c>
      <c r="E16" s="178">
        <v>834</v>
      </c>
      <c r="F16" s="178">
        <v>76</v>
      </c>
      <c r="G16" s="178">
        <v>943</v>
      </c>
      <c r="H16" s="178">
        <v>326</v>
      </c>
    </row>
    <row r="17" spans="1:8" s="170" customFormat="1" ht="31.5" customHeight="1">
      <c r="A17" s="145" t="s">
        <v>11</v>
      </c>
      <c r="B17" s="143" t="s">
        <v>181</v>
      </c>
      <c r="C17" s="179">
        <v>5011</v>
      </c>
      <c r="D17" s="179">
        <v>4976</v>
      </c>
      <c r="E17" s="179">
        <v>4442</v>
      </c>
      <c r="F17" s="179">
        <v>200</v>
      </c>
      <c r="G17" s="179">
        <v>5740</v>
      </c>
      <c r="H17" s="179">
        <v>2341</v>
      </c>
    </row>
    <row r="18" spans="1:8" ht="29.25" customHeight="1">
      <c r="A18" s="145" t="s">
        <v>12</v>
      </c>
      <c r="B18" s="138" t="s">
        <v>182</v>
      </c>
      <c r="C18" s="180">
        <v>1203</v>
      </c>
      <c r="D18" s="179">
        <v>1197</v>
      </c>
      <c r="E18" s="181">
        <v>1024</v>
      </c>
      <c r="F18" s="179">
        <v>77</v>
      </c>
      <c r="G18" s="179">
        <v>1511</v>
      </c>
      <c r="H18" s="179">
        <v>564</v>
      </c>
    </row>
    <row r="19" spans="1:8" ht="30.75" customHeight="1">
      <c r="A19" s="145" t="s">
        <v>13</v>
      </c>
      <c r="B19" s="143" t="s">
        <v>183</v>
      </c>
      <c r="C19" s="178">
        <v>631</v>
      </c>
      <c r="D19" s="178">
        <v>590</v>
      </c>
      <c r="E19" s="178">
        <v>479</v>
      </c>
      <c r="F19" s="178">
        <v>47</v>
      </c>
      <c r="G19" s="178">
        <v>617</v>
      </c>
      <c r="H19" s="178">
        <v>240</v>
      </c>
    </row>
    <row r="20" spans="1:8" ht="21" customHeight="1">
      <c r="A20" s="144" t="s">
        <v>14</v>
      </c>
      <c r="B20" s="138" t="s">
        <v>184</v>
      </c>
      <c r="C20" s="178">
        <v>129</v>
      </c>
      <c r="D20" s="178">
        <v>129</v>
      </c>
      <c r="E20" s="178">
        <v>103</v>
      </c>
      <c r="F20" s="178">
        <v>16</v>
      </c>
      <c r="G20" s="178">
        <v>361</v>
      </c>
      <c r="H20" s="178">
        <v>147</v>
      </c>
    </row>
    <row r="21" spans="1:8" ht="18.75" customHeight="1">
      <c r="A21" s="145" t="s">
        <v>15</v>
      </c>
      <c r="B21" s="143" t="s">
        <v>185</v>
      </c>
      <c r="C21" s="178">
        <v>99</v>
      </c>
      <c r="D21" s="178">
        <v>97</v>
      </c>
      <c r="E21" s="178">
        <v>79</v>
      </c>
      <c r="F21" s="178">
        <v>7</v>
      </c>
      <c r="G21" s="178">
        <v>846</v>
      </c>
      <c r="H21" s="178">
        <v>313</v>
      </c>
    </row>
    <row r="22" spans="1:8" ht="18.75" customHeight="1">
      <c r="A22" s="145" t="s">
        <v>16</v>
      </c>
      <c r="B22" s="138" t="s">
        <v>186</v>
      </c>
      <c r="C22" s="178">
        <v>269</v>
      </c>
      <c r="D22" s="178">
        <v>268</v>
      </c>
      <c r="E22" s="178">
        <v>242</v>
      </c>
      <c r="F22" s="178">
        <v>17</v>
      </c>
      <c r="G22" s="178">
        <v>232</v>
      </c>
      <c r="H22" s="178">
        <v>101</v>
      </c>
    </row>
    <row r="23" spans="1:8" ht="19.5" customHeight="1">
      <c r="A23" s="144" t="s">
        <v>17</v>
      </c>
      <c r="B23" s="143" t="s">
        <v>187</v>
      </c>
      <c r="C23" s="178">
        <v>316</v>
      </c>
      <c r="D23" s="178">
        <v>312</v>
      </c>
      <c r="E23" s="178">
        <v>289</v>
      </c>
      <c r="F23" s="178">
        <v>13</v>
      </c>
      <c r="G23" s="178">
        <v>486</v>
      </c>
      <c r="H23" s="178">
        <v>193</v>
      </c>
    </row>
    <row r="24" spans="1:8" ht="32.25" customHeight="1">
      <c r="A24" s="144" t="s">
        <v>18</v>
      </c>
      <c r="B24" s="138" t="s">
        <v>188</v>
      </c>
      <c r="C24" s="178">
        <v>461</v>
      </c>
      <c r="D24" s="178">
        <v>452</v>
      </c>
      <c r="E24" s="178">
        <v>373</v>
      </c>
      <c r="F24" s="178">
        <v>34</v>
      </c>
      <c r="G24" s="178">
        <v>705</v>
      </c>
      <c r="H24" s="178">
        <v>269</v>
      </c>
    </row>
    <row r="25" spans="1:8" ht="32.25" customHeight="1">
      <c r="A25" s="144" t="s">
        <v>189</v>
      </c>
      <c r="B25" s="143" t="s">
        <v>190</v>
      </c>
      <c r="C25" s="178">
        <v>2190</v>
      </c>
      <c r="D25" s="178">
        <v>2157</v>
      </c>
      <c r="E25" s="178">
        <v>2057</v>
      </c>
      <c r="F25" s="178">
        <v>57</v>
      </c>
      <c r="G25" s="178">
        <v>6376</v>
      </c>
      <c r="H25" s="178">
        <v>2540</v>
      </c>
    </row>
    <row r="26" spans="1:8" ht="16.5" customHeight="1">
      <c r="A26" s="146" t="s">
        <v>20</v>
      </c>
      <c r="B26" s="138" t="s">
        <v>191</v>
      </c>
      <c r="C26" s="178">
        <v>1379</v>
      </c>
      <c r="D26" s="178">
        <v>1373</v>
      </c>
      <c r="E26" s="178">
        <v>1284</v>
      </c>
      <c r="F26" s="178">
        <v>50</v>
      </c>
      <c r="G26" s="178">
        <v>855</v>
      </c>
      <c r="H26" s="178">
        <v>338</v>
      </c>
    </row>
    <row r="27" spans="1:8" ht="30.75" customHeight="1">
      <c r="A27" s="145" t="s">
        <v>21</v>
      </c>
      <c r="B27" s="143" t="s">
        <v>192</v>
      </c>
      <c r="C27" s="178">
        <v>1363</v>
      </c>
      <c r="D27" s="178">
        <v>1353</v>
      </c>
      <c r="E27" s="178">
        <v>1274</v>
      </c>
      <c r="F27" s="178">
        <v>40</v>
      </c>
      <c r="G27" s="178">
        <v>1001</v>
      </c>
      <c r="H27" s="178">
        <v>381</v>
      </c>
    </row>
    <row r="28" spans="1:8" ht="20.25" customHeight="1">
      <c r="A28" s="145" t="s">
        <v>22</v>
      </c>
      <c r="B28" s="138" t="s">
        <v>193</v>
      </c>
      <c r="C28" s="178">
        <v>227</v>
      </c>
      <c r="D28" s="178">
        <v>227</v>
      </c>
      <c r="E28" s="178">
        <v>206</v>
      </c>
      <c r="F28" s="178">
        <v>12</v>
      </c>
      <c r="G28" s="178">
        <v>183</v>
      </c>
      <c r="H28" s="178">
        <v>52</v>
      </c>
    </row>
    <row r="29" spans="1:8" ht="25.5" customHeight="1">
      <c r="A29" s="147" t="s">
        <v>23</v>
      </c>
      <c r="B29" s="148" t="s">
        <v>194</v>
      </c>
      <c r="C29" s="182">
        <v>229</v>
      </c>
      <c r="D29" s="182">
        <v>228</v>
      </c>
      <c r="E29" s="182">
        <v>188</v>
      </c>
      <c r="F29" s="182">
        <v>12</v>
      </c>
      <c r="G29" s="182">
        <v>436</v>
      </c>
      <c r="H29" s="182">
        <v>170</v>
      </c>
    </row>
    <row r="30" spans="1:8" ht="15.75">
      <c r="A30" s="265" t="s">
        <v>195</v>
      </c>
      <c r="B30" s="265"/>
      <c r="C30" s="265"/>
      <c r="D30" s="265"/>
      <c r="E30" s="265"/>
      <c r="F30" s="265"/>
      <c r="G30" s="265"/>
      <c r="H30" s="265"/>
    </row>
    <row r="31" spans="1:8" ht="42" customHeight="1">
      <c r="A31" s="266" t="s">
        <v>196</v>
      </c>
      <c r="B31" s="266"/>
      <c r="C31" s="266"/>
      <c r="D31" s="266"/>
      <c r="E31" s="266"/>
      <c r="F31" s="266"/>
      <c r="G31" s="266"/>
      <c r="H31" s="266"/>
    </row>
    <row r="32" spans="1:8" ht="15.75">
      <c r="A32" s="267" t="s">
        <v>197</v>
      </c>
      <c r="B32" s="267"/>
      <c r="C32" s="183">
        <v>7395</v>
      </c>
      <c r="D32" s="183"/>
      <c r="E32" s="183"/>
      <c r="F32" s="183"/>
      <c r="G32" s="183"/>
      <c r="H32" s="183"/>
    </row>
    <row r="33" spans="1:8" ht="15.75">
      <c r="A33" s="267" t="s">
        <v>198</v>
      </c>
      <c r="B33" s="267"/>
      <c r="C33" s="183">
        <v>1882</v>
      </c>
      <c r="D33" s="183"/>
      <c r="E33" s="183"/>
      <c r="F33" s="183"/>
      <c r="G33" s="183"/>
      <c r="H33" s="183"/>
    </row>
  </sheetData>
  <mergeCells count="12">
    <mergeCell ref="A30:H30"/>
    <mergeCell ref="A31:H31"/>
    <mergeCell ref="A32:B32"/>
    <mergeCell ref="A33:B33"/>
    <mergeCell ref="A2:H2"/>
    <mergeCell ref="A3:H3"/>
    <mergeCell ref="A5:A6"/>
    <mergeCell ref="B5:B6"/>
    <mergeCell ref="C5:D5"/>
    <mergeCell ref="E5:E6"/>
    <mergeCell ref="F5:F6"/>
    <mergeCell ref="G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4" workbookViewId="0">
      <selection activeCell="G11" sqref="G11:G29"/>
    </sheetView>
  </sheetViews>
  <sheetFormatPr defaultRowHeight="12.75"/>
  <cols>
    <col min="1" max="1" width="35.140625" style="135" customWidth="1"/>
    <col min="2" max="2" width="5" style="136" customWidth="1"/>
    <col min="3" max="3" width="8" style="135" customWidth="1"/>
    <col min="4" max="4" width="8.85546875" style="135" customWidth="1"/>
    <col min="5" max="5" width="13.7109375" style="135" customWidth="1"/>
    <col min="6" max="6" width="9.42578125" style="135" customWidth="1"/>
    <col min="7" max="7" width="8.140625" style="135" customWidth="1"/>
    <col min="8" max="8" width="8.85546875" style="135" customWidth="1"/>
    <col min="9" max="256" width="9.140625" style="135"/>
    <col min="257" max="257" width="35.140625" style="135" customWidth="1"/>
    <col min="258" max="258" width="5" style="135" customWidth="1"/>
    <col min="259" max="259" width="8" style="135" customWidth="1"/>
    <col min="260" max="260" width="8.85546875" style="135" customWidth="1"/>
    <col min="261" max="261" width="13.7109375" style="135" customWidth="1"/>
    <col min="262" max="262" width="9.42578125" style="135" customWidth="1"/>
    <col min="263" max="263" width="8.140625" style="135" customWidth="1"/>
    <col min="264" max="264" width="8.85546875" style="135" customWidth="1"/>
    <col min="265" max="512" width="9.140625" style="135"/>
    <col min="513" max="513" width="35.140625" style="135" customWidth="1"/>
    <col min="514" max="514" width="5" style="135" customWidth="1"/>
    <col min="515" max="515" width="8" style="135" customWidth="1"/>
    <col min="516" max="516" width="8.85546875" style="135" customWidth="1"/>
    <col min="517" max="517" width="13.7109375" style="135" customWidth="1"/>
    <col min="518" max="518" width="9.42578125" style="135" customWidth="1"/>
    <col min="519" max="519" width="8.140625" style="135" customWidth="1"/>
    <col min="520" max="520" width="8.85546875" style="135" customWidth="1"/>
    <col min="521" max="768" width="9.140625" style="135"/>
    <col min="769" max="769" width="35.140625" style="135" customWidth="1"/>
    <col min="770" max="770" width="5" style="135" customWidth="1"/>
    <col min="771" max="771" width="8" style="135" customWidth="1"/>
    <col min="772" max="772" width="8.85546875" style="135" customWidth="1"/>
    <col min="773" max="773" width="13.7109375" style="135" customWidth="1"/>
    <col min="774" max="774" width="9.42578125" style="135" customWidth="1"/>
    <col min="775" max="775" width="8.140625" style="135" customWidth="1"/>
    <col min="776" max="776" width="8.85546875" style="135" customWidth="1"/>
    <col min="777" max="1024" width="9.140625" style="135"/>
    <col min="1025" max="1025" width="35.140625" style="135" customWidth="1"/>
    <col min="1026" max="1026" width="5" style="135" customWidth="1"/>
    <col min="1027" max="1027" width="8" style="135" customWidth="1"/>
    <col min="1028" max="1028" width="8.85546875" style="135" customWidth="1"/>
    <col min="1029" max="1029" width="13.7109375" style="135" customWidth="1"/>
    <col min="1030" max="1030" width="9.42578125" style="135" customWidth="1"/>
    <col min="1031" max="1031" width="8.140625" style="135" customWidth="1"/>
    <col min="1032" max="1032" width="8.85546875" style="135" customWidth="1"/>
    <col min="1033" max="1280" width="9.140625" style="135"/>
    <col min="1281" max="1281" width="35.140625" style="135" customWidth="1"/>
    <col min="1282" max="1282" width="5" style="135" customWidth="1"/>
    <col min="1283" max="1283" width="8" style="135" customWidth="1"/>
    <col min="1284" max="1284" width="8.85546875" style="135" customWidth="1"/>
    <col min="1285" max="1285" width="13.7109375" style="135" customWidth="1"/>
    <col min="1286" max="1286" width="9.42578125" style="135" customWidth="1"/>
    <col min="1287" max="1287" width="8.140625" style="135" customWidth="1"/>
    <col min="1288" max="1288" width="8.85546875" style="135" customWidth="1"/>
    <col min="1289" max="1536" width="9.140625" style="135"/>
    <col min="1537" max="1537" width="35.140625" style="135" customWidth="1"/>
    <col min="1538" max="1538" width="5" style="135" customWidth="1"/>
    <col min="1539" max="1539" width="8" style="135" customWidth="1"/>
    <col min="1540" max="1540" width="8.85546875" style="135" customWidth="1"/>
    <col min="1541" max="1541" width="13.7109375" style="135" customWidth="1"/>
    <col min="1542" max="1542" width="9.42578125" style="135" customWidth="1"/>
    <col min="1543" max="1543" width="8.140625" style="135" customWidth="1"/>
    <col min="1544" max="1544" width="8.85546875" style="135" customWidth="1"/>
    <col min="1545" max="1792" width="9.140625" style="135"/>
    <col min="1793" max="1793" width="35.140625" style="135" customWidth="1"/>
    <col min="1794" max="1794" width="5" style="135" customWidth="1"/>
    <col min="1795" max="1795" width="8" style="135" customWidth="1"/>
    <col min="1796" max="1796" width="8.85546875" style="135" customWidth="1"/>
    <col min="1797" max="1797" width="13.7109375" style="135" customWidth="1"/>
    <col min="1798" max="1798" width="9.42578125" style="135" customWidth="1"/>
    <col min="1799" max="1799" width="8.140625" style="135" customWidth="1"/>
    <col min="1800" max="1800" width="8.85546875" style="135" customWidth="1"/>
    <col min="1801" max="2048" width="9.140625" style="135"/>
    <col min="2049" max="2049" width="35.140625" style="135" customWidth="1"/>
    <col min="2050" max="2050" width="5" style="135" customWidth="1"/>
    <col min="2051" max="2051" width="8" style="135" customWidth="1"/>
    <col min="2052" max="2052" width="8.85546875" style="135" customWidth="1"/>
    <col min="2053" max="2053" width="13.7109375" style="135" customWidth="1"/>
    <col min="2054" max="2054" width="9.42578125" style="135" customWidth="1"/>
    <col min="2055" max="2055" width="8.140625" style="135" customWidth="1"/>
    <col min="2056" max="2056" width="8.85546875" style="135" customWidth="1"/>
    <col min="2057" max="2304" width="9.140625" style="135"/>
    <col min="2305" max="2305" width="35.140625" style="135" customWidth="1"/>
    <col min="2306" max="2306" width="5" style="135" customWidth="1"/>
    <col min="2307" max="2307" width="8" style="135" customWidth="1"/>
    <col min="2308" max="2308" width="8.85546875" style="135" customWidth="1"/>
    <col min="2309" max="2309" width="13.7109375" style="135" customWidth="1"/>
    <col min="2310" max="2310" width="9.42578125" style="135" customWidth="1"/>
    <col min="2311" max="2311" width="8.140625" style="135" customWidth="1"/>
    <col min="2312" max="2312" width="8.85546875" style="135" customWidth="1"/>
    <col min="2313" max="2560" width="9.140625" style="135"/>
    <col min="2561" max="2561" width="35.140625" style="135" customWidth="1"/>
    <col min="2562" max="2562" width="5" style="135" customWidth="1"/>
    <col min="2563" max="2563" width="8" style="135" customWidth="1"/>
    <col min="2564" max="2564" width="8.85546875" style="135" customWidth="1"/>
    <col min="2565" max="2565" width="13.7109375" style="135" customWidth="1"/>
    <col min="2566" max="2566" width="9.42578125" style="135" customWidth="1"/>
    <col min="2567" max="2567" width="8.140625" style="135" customWidth="1"/>
    <col min="2568" max="2568" width="8.85546875" style="135" customWidth="1"/>
    <col min="2569" max="2816" width="9.140625" style="135"/>
    <col min="2817" max="2817" width="35.140625" style="135" customWidth="1"/>
    <col min="2818" max="2818" width="5" style="135" customWidth="1"/>
    <col min="2819" max="2819" width="8" style="135" customWidth="1"/>
    <col min="2820" max="2820" width="8.85546875" style="135" customWidth="1"/>
    <col min="2821" max="2821" width="13.7109375" style="135" customWidth="1"/>
    <col min="2822" max="2822" width="9.42578125" style="135" customWidth="1"/>
    <col min="2823" max="2823" width="8.140625" style="135" customWidth="1"/>
    <col min="2824" max="2824" width="8.85546875" style="135" customWidth="1"/>
    <col min="2825" max="3072" width="9.140625" style="135"/>
    <col min="3073" max="3073" width="35.140625" style="135" customWidth="1"/>
    <col min="3074" max="3074" width="5" style="135" customWidth="1"/>
    <col min="3075" max="3075" width="8" style="135" customWidth="1"/>
    <col min="3076" max="3076" width="8.85546875" style="135" customWidth="1"/>
    <col min="3077" max="3077" width="13.7109375" style="135" customWidth="1"/>
    <col min="3078" max="3078" width="9.42578125" style="135" customWidth="1"/>
    <col min="3079" max="3079" width="8.140625" style="135" customWidth="1"/>
    <col min="3080" max="3080" width="8.85546875" style="135" customWidth="1"/>
    <col min="3081" max="3328" width="9.140625" style="135"/>
    <col min="3329" max="3329" width="35.140625" style="135" customWidth="1"/>
    <col min="3330" max="3330" width="5" style="135" customWidth="1"/>
    <col min="3331" max="3331" width="8" style="135" customWidth="1"/>
    <col min="3332" max="3332" width="8.85546875" style="135" customWidth="1"/>
    <col min="3333" max="3333" width="13.7109375" style="135" customWidth="1"/>
    <col min="3334" max="3334" width="9.42578125" style="135" customWidth="1"/>
    <col min="3335" max="3335" width="8.140625" style="135" customWidth="1"/>
    <col min="3336" max="3336" width="8.85546875" style="135" customWidth="1"/>
    <col min="3337" max="3584" width="9.140625" style="135"/>
    <col min="3585" max="3585" width="35.140625" style="135" customWidth="1"/>
    <col min="3586" max="3586" width="5" style="135" customWidth="1"/>
    <col min="3587" max="3587" width="8" style="135" customWidth="1"/>
    <col min="3588" max="3588" width="8.85546875" style="135" customWidth="1"/>
    <col min="3589" max="3589" width="13.7109375" style="135" customWidth="1"/>
    <col min="3590" max="3590" width="9.42578125" style="135" customWidth="1"/>
    <col min="3591" max="3591" width="8.140625" style="135" customWidth="1"/>
    <col min="3592" max="3592" width="8.85546875" style="135" customWidth="1"/>
    <col min="3593" max="3840" width="9.140625" style="135"/>
    <col min="3841" max="3841" width="35.140625" style="135" customWidth="1"/>
    <col min="3842" max="3842" width="5" style="135" customWidth="1"/>
    <col min="3843" max="3843" width="8" style="135" customWidth="1"/>
    <col min="3844" max="3844" width="8.85546875" style="135" customWidth="1"/>
    <col min="3845" max="3845" width="13.7109375" style="135" customWidth="1"/>
    <col min="3846" max="3846" width="9.42578125" style="135" customWidth="1"/>
    <col min="3847" max="3847" width="8.140625" style="135" customWidth="1"/>
    <col min="3848" max="3848" width="8.85546875" style="135" customWidth="1"/>
    <col min="3849" max="4096" width="9.140625" style="135"/>
    <col min="4097" max="4097" width="35.140625" style="135" customWidth="1"/>
    <col min="4098" max="4098" width="5" style="135" customWidth="1"/>
    <col min="4099" max="4099" width="8" style="135" customWidth="1"/>
    <col min="4100" max="4100" width="8.85546875" style="135" customWidth="1"/>
    <col min="4101" max="4101" width="13.7109375" style="135" customWidth="1"/>
    <col min="4102" max="4102" width="9.42578125" style="135" customWidth="1"/>
    <col min="4103" max="4103" width="8.140625" style="135" customWidth="1"/>
    <col min="4104" max="4104" width="8.85546875" style="135" customWidth="1"/>
    <col min="4105" max="4352" width="9.140625" style="135"/>
    <col min="4353" max="4353" width="35.140625" style="135" customWidth="1"/>
    <col min="4354" max="4354" width="5" style="135" customWidth="1"/>
    <col min="4355" max="4355" width="8" style="135" customWidth="1"/>
    <col min="4356" max="4356" width="8.85546875" style="135" customWidth="1"/>
    <col min="4357" max="4357" width="13.7109375" style="135" customWidth="1"/>
    <col min="4358" max="4358" width="9.42578125" style="135" customWidth="1"/>
    <col min="4359" max="4359" width="8.140625" style="135" customWidth="1"/>
    <col min="4360" max="4360" width="8.85546875" style="135" customWidth="1"/>
    <col min="4361" max="4608" width="9.140625" style="135"/>
    <col min="4609" max="4609" width="35.140625" style="135" customWidth="1"/>
    <col min="4610" max="4610" width="5" style="135" customWidth="1"/>
    <col min="4611" max="4611" width="8" style="135" customWidth="1"/>
    <col min="4612" max="4612" width="8.85546875" style="135" customWidth="1"/>
    <col min="4613" max="4613" width="13.7109375" style="135" customWidth="1"/>
    <col min="4614" max="4614" width="9.42578125" style="135" customWidth="1"/>
    <col min="4615" max="4615" width="8.140625" style="135" customWidth="1"/>
    <col min="4616" max="4616" width="8.85546875" style="135" customWidth="1"/>
    <col min="4617" max="4864" width="9.140625" style="135"/>
    <col min="4865" max="4865" width="35.140625" style="135" customWidth="1"/>
    <col min="4866" max="4866" width="5" style="135" customWidth="1"/>
    <col min="4867" max="4867" width="8" style="135" customWidth="1"/>
    <col min="4868" max="4868" width="8.85546875" style="135" customWidth="1"/>
    <col min="4869" max="4869" width="13.7109375" style="135" customWidth="1"/>
    <col min="4870" max="4870" width="9.42578125" style="135" customWidth="1"/>
    <col min="4871" max="4871" width="8.140625" style="135" customWidth="1"/>
    <col min="4872" max="4872" width="8.85546875" style="135" customWidth="1"/>
    <col min="4873" max="5120" width="9.140625" style="135"/>
    <col min="5121" max="5121" width="35.140625" style="135" customWidth="1"/>
    <col min="5122" max="5122" width="5" style="135" customWidth="1"/>
    <col min="5123" max="5123" width="8" style="135" customWidth="1"/>
    <col min="5124" max="5124" width="8.85546875" style="135" customWidth="1"/>
    <col min="5125" max="5125" width="13.7109375" style="135" customWidth="1"/>
    <col min="5126" max="5126" width="9.42578125" style="135" customWidth="1"/>
    <col min="5127" max="5127" width="8.140625" style="135" customWidth="1"/>
    <col min="5128" max="5128" width="8.85546875" style="135" customWidth="1"/>
    <col min="5129" max="5376" width="9.140625" style="135"/>
    <col min="5377" max="5377" width="35.140625" style="135" customWidth="1"/>
    <col min="5378" max="5378" width="5" style="135" customWidth="1"/>
    <col min="5379" max="5379" width="8" style="135" customWidth="1"/>
    <col min="5380" max="5380" width="8.85546875" style="135" customWidth="1"/>
    <col min="5381" max="5381" width="13.7109375" style="135" customWidth="1"/>
    <col min="5382" max="5382" width="9.42578125" style="135" customWidth="1"/>
    <col min="5383" max="5383" width="8.140625" style="135" customWidth="1"/>
    <col min="5384" max="5384" width="8.85546875" style="135" customWidth="1"/>
    <col min="5385" max="5632" width="9.140625" style="135"/>
    <col min="5633" max="5633" width="35.140625" style="135" customWidth="1"/>
    <col min="5634" max="5634" width="5" style="135" customWidth="1"/>
    <col min="5635" max="5635" width="8" style="135" customWidth="1"/>
    <col min="5636" max="5636" width="8.85546875" style="135" customWidth="1"/>
    <col min="5637" max="5637" width="13.7109375" style="135" customWidth="1"/>
    <col min="5638" max="5638" width="9.42578125" style="135" customWidth="1"/>
    <col min="5639" max="5639" width="8.140625" style="135" customWidth="1"/>
    <col min="5640" max="5640" width="8.85546875" style="135" customWidth="1"/>
    <col min="5641" max="5888" width="9.140625" style="135"/>
    <col min="5889" max="5889" width="35.140625" style="135" customWidth="1"/>
    <col min="5890" max="5890" width="5" style="135" customWidth="1"/>
    <col min="5891" max="5891" width="8" style="135" customWidth="1"/>
    <col min="5892" max="5892" width="8.85546875" style="135" customWidth="1"/>
    <col min="5893" max="5893" width="13.7109375" style="135" customWidth="1"/>
    <col min="5894" max="5894" width="9.42578125" style="135" customWidth="1"/>
    <col min="5895" max="5895" width="8.140625" style="135" customWidth="1"/>
    <col min="5896" max="5896" width="8.85546875" style="135" customWidth="1"/>
    <col min="5897" max="6144" width="9.140625" style="135"/>
    <col min="6145" max="6145" width="35.140625" style="135" customWidth="1"/>
    <col min="6146" max="6146" width="5" style="135" customWidth="1"/>
    <col min="6147" max="6147" width="8" style="135" customWidth="1"/>
    <col min="6148" max="6148" width="8.85546875" style="135" customWidth="1"/>
    <col min="6149" max="6149" width="13.7109375" style="135" customWidth="1"/>
    <col min="6150" max="6150" width="9.42578125" style="135" customWidth="1"/>
    <col min="6151" max="6151" width="8.140625" style="135" customWidth="1"/>
    <col min="6152" max="6152" width="8.85546875" style="135" customWidth="1"/>
    <col min="6153" max="6400" width="9.140625" style="135"/>
    <col min="6401" max="6401" width="35.140625" style="135" customWidth="1"/>
    <col min="6402" max="6402" width="5" style="135" customWidth="1"/>
    <col min="6403" max="6403" width="8" style="135" customWidth="1"/>
    <col min="6404" max="6404" width="8.85546875" style="135" customWidth="1"/>
    <col min="6405" max="6405" width="13.7109375" style="135" customWidth="1"/>
    <col min="6406" max="6406" width="9.42578125" style="135" customWidth="1"/>
    <col min="6407" max="6407" width="8.140625" style="135" customWidth="1"/>
    <col min="6408" max="6408" width="8.85546875" style="135" customWidth="1"/>
    <col min="6409" max="6656" width="9.140625" style="135"/>
    <col min="6657" max="6657" width="35.140625" style="135" customWidth="1"/>
    <col min="6658" max="6658" width="5" style="135" customWidth="1"/>
    <col min="6659" max="6659" width="8" style="135" customWidth="1"/>
    <col min="6660" max="6660" width="8.85546875" style="135" customWidth="1"/>
    <col min="6661" max="6661" width="13.7109375" style="135" customWidth="1"/>
    <col min="6662" max="6662" width="9.42578125" style="135" customWidth="1"/>
    <col min="6663" max="6663" width="8.140625" style="135" customWidth="1"/>
    <col min="6664" max="6664" width="8.85546875" style="135" customWidth="1"/>
    <col min="6665" max="6912" width="9.140625" style="135"/>
    <col min="6913" max="6913" width="35.140625" style="135" customWidth="1"/>
    <col min="6914" max="6914" width="5" style="135" customWidth="1"/>
    <col min="6915" max="6915" width="8" style="135" customWidth="1"/>
    <col min="6916" max="6916" width="8.85546875" style="135" customWidth="1"/>
    <col min="6917" max="6917" width="13.7109375" style="135" customWidth="1"/>
    <col min="6918" max="6918" width="9.42578125" style="135" customWidth="1"/>
    <col min="6919" max="6919" width="8.140625" style="135" customWidth="1"/>
    <col min="6920" max="6920" width="8.85546875" style="135" customWidth="1"/>
    <col min="6921" max="7168" width="9.140625" style="135"/>
    <col min="7169" max="7169" width="35.140625" style="135" customWidth="1"/>
    <col min="7170" max="7170" width="5" style="135" customWidth="1"/>
    <col min="7171" max="7171" width="8" style="135" customWidth="1"/>
    <col min="7172" max="7172" width="8.85546875" style="135" customWidth="1"/>
    <col min="7173" max="7173" width="13.7109375" style="135" customWidth="1"/>
    <col min="7174" max="7174" width="9.42578125" style="135" customWidth="1"/>
    <col min="7175" max="7175" width="8.140625" style="135" customWidth="1"/>
    <col min="7176" max="7176" width="8.85546875" style="135" customWidth="1"/>
    <col min="7177" max="7424" width="9.140625" style="135"/>
    <col min="7425" max="7425" width="35.140625" style="135" customWidth="1"/>
    <col min="7426" max="7426" width="5" style="135" customWidth="1"/>
    <col min="7427" max="7427" width="8" style="135" customWidth="1"/>
    <col min="7428" max="7428" width="8.85546875" style="135" customWidth="1"/>
    <col min="7429" max="7429" width="13.7109375" style="135" customWidth="1"/>
    <col min="7430" max="7430" width="9.42578125" style="135" customWidth="1"/>
    <col min="7431" max="7431" width="8.140625" style="135" customWidth="1"/>
    <col min="7432" max="7432" width="8.85546875" style="135" customWidth="1"/>
    <col min="7433" max="7680" width="9.140625" style="135"/>
    <col min="7681" max="7681" width="35.140625" style="135" customWidth="1"/>
    <col min="7682" max="7682" width="5" style="135" customWidth="1"/>
    <col min="7683" max="7683" width="8" style="135" customWidth="1"/>
    <col min="7684" max="7684" width="8.85546875" style="135" customWidth="1"/>
    <col min="7685" max="7685" width="13.7109375" style="135" customWidth="1"/>
    <col min="7686" max="7686" width="9.42578125" style="135" customWidth="1"/>
    <col min="7687" max="7687" width="8.140625" style="135" customWidth="1"/>
    <col min="7688" max="7688" width="8.85546875" style="135" customWidth="1"/>
    <col min="7689" max="7936" width="9.140625" style="135"/>
    <col min="7937" max="7937" width="35.140625" style="135" customWidth="1"/>
    <col min="7938" max="7938" width="5" style="135" customWidth="1"/>
    <col min="7939" max="7939" width="8" style="135" customWidth="1"/>
    <col min="7940" max="7940" width="8.85546875" style="135" customWidth="1"/>
    <col min="7941" max="7941" width="13.7109375" style="135" customWidth="1"/>
    <col min="7942" max="7942" width="9.42578125" style="135" customWidth="1"/>
    <col min="7943" max="7943" width="8.140625" style="135" customWidth="1"/>
    <col min="7944" max="7944" width="8.85546875" style="135" customWidth="1"/>
    <col min="7945" max="8192" width="9.140625" style="135"/>
    <col min="8193" max="8193" width="35.140625" style="135" customWidth="1"/>
    <col min="8194" max="8194" width="5" style="135" customWidth="1"/>
    <col min="8195" max="8195" width="8" style="135" customWidth="1"/>
    <col min="8196" max="8196" width="8.85546875" style="135" customWidth="1"/>
    <col min="8197" max="8197" width="13.7109375" style="135" customWidth="1"/>
    <col min="8198" max="8198" width="9.42578125" style="135" customWidth="1"/>
    <col min="8199" max="8199" width="8.140625" style="135" customWidth="1"/>
    <col min="8200" max="8200" width="8.85546875" style="135" customWidth="1"/>
    <col min="8201" max="8448" width="9.140625" style="135"/>
    <col min="8449" max="8449" width="35.140625" style="135" customWidth="1"/>
    <col min="8450" max="8450" width="5" style="135" customWidth="1"/>
    <col min="8451" max="8451" width="8" style="135" customWidth="1"/>
    <col min="8452" max="8452" width="8.85546875" style="135" customWidth="1"/>
    <col min="8453" max="8453" width="13.7109375" style="135" customWidth="1"/>
    <col min="8454" max="8454" width="9.42578125" style="135" customWidth="1"/>
    <col min="8455" max="8455" width="8.140625" style="135" customWidth="1"/>
    <col min="8456" max="8456" width="8.85546875" style="135" customWidth="1"/>
    <col min="8457" max="8704" width="9.140625" style="135"/>
    <col min="8705" max="8705" width="35.140625" style="135" customWidth="1"/>
    <col min="8706" max="8706" width="5" style="135" customWidth="1"/>
    <col min="8707" max="8707" width="8" style="135" customWidth="1"/>
    <col min="8708" max="8708" width="8.85546875" style="135" customWidth="1"/>
    <col min="8709" max="8709" width="13.7109375" style="135" customWidth="1"/>
    <col min="8710" max="8710" width="9.42578125" style="135" customWidth="1"/>
    <col min="8711" max="8711" width="8.140625" style="135" customWidth="1"/>
    <col min="8712" max="8712" width="8.85546875" style="135" customWidth="1"/>
    <col min="8713" max="8960" width="9.140625" style="135"/>
    <col min="8961" max="8961" width="35.140625" style="135" customWidth="1"/>
    <col min="8962" max="8962" width="5" style="135" customWidth="1"/>
    <col min="8963" max="8963" width="8" style="135" customWidth="1"/>
    <col min="8964" max="8964" width="8.85546875" style="135" customWidth="1"/>
    <col min="8965" max="8965" width="13.7109375" style="135" customWidth="1"/>
    <col min="8966" max="8966" width="9.42578125" style="135" customWidth="1"/>
    <col min="8967" max="8967" width="8.140625" style="135" customWidth="1"/>
    <col min="8968" max="8968" width="8.85546875" style="135" customWidth="1"/>
    <col min="8969" max="9216" width="9.140625" style="135"/>
    <col min="9217" max="9217" width="35.140625" style="135" customWidth="1"/>
    <col min="9218" max="9218" width="5" style="135" customWidth="1"/>
    <col min="9219" max="9219" width="8" style="135" customWidth="1"/>
    <col min="9220" max="9220" width="8.85546875" style="135" customWidth="1"/>
    <col min="9221" max="9221" width="13.7109375" style="135" customWidth="1"/>
    <col min="9222" max="9222" width="9.42578125" style="135" customWidth="1"/>
    <col min="9223" max="9223" width="8.140625" style="135" customWidth="1"/>
    <col min="9224" max="9224" width="8.85546875" style="135" customWidth="1"/>
    <col min="9225" max="9472" width="9.140625" style="135"/>
    <col min="9473" max="9473" width="35.140625" style="135" customWidth="1"/>
    <col min="9474" max="9474" width="5" style="135" customWidth="1"/>
    <col min="9475" max="9475" width="8" style="135" customWidth="1"/>
    <col min="9476" max="9476" width="8.85546875" style="135" customWidth="1"/>
    <col min="9477" max="9477" width="13.7109375" style="135" customWidth="1"/>
    <col min="9478" max="9478" width="9.42578125" style="135" customWidth="1"/>
    <col min="9479" max="9479" width="8.140625" style="135" customWidth="1"/>
    <col min="9480" max="9480" width="8.85546875" style="135" customWidth="1"/>
    <col min="9481" max="9728" width="9.140625" style="135"/>
    <col min="9729" max="9729" width="35.140625" style="135" customWidth="1"/>
    <col min="9730" max="9730" width="5" style="135" customWidth="1"/>
    <col min="9731" max="9731" width="8" style="135" customWidth="1"/>
    <col min="9732" max="9732" width="8.85546875" style="135" customWidth="1"/>
    <col min="9733" max="9733" width="13.7109375" style="135" customWidth="1"/>
    <col min="9734" max="9734" width="9.42578125" style="135" customWidth="1"/>
    <col min="9735" max="9735" width="8.140625" style="135" customWidth="1"/>
    <col min="9736" max="9736" width="8.85546875" style="135" customWidth="1"/>
    <col min="9737" max="9984" width="9.140625" style="135"/>
    <col min="9985" max="9985" width="35.140625" style="135" customWidth="1"/>
    <col min="9986" max="9986" width="5" style="135" customWidth="1"/>
    <col min="9987" max="9987" width="8" style="135" customWidth="1"/>
    <col min="9988" max="9988" width="8.85546875" style="135" customWidth="1"/>
    <col min="9989" max="9989" width="13.7109375" style="135" customWidth="1"/>
    <col min="9990" max="9990" width="9.42578125" style="135" customWidth="1"/>
    <col min="9991" max="9991" width="8.140625" style="135" customWidth="1"/>
    <col min="9992" max="9992" width="8.85546875" style="135" customWidth="1"/>
    <col min="9993" max="10240" width="9.140625" style="135"/>
    <col min="10241" max="10241" width="35.140625" style="135" customWidth="1"/>
    <col min="10242" max="10242" width="5" style="135" customWidth="1"/>
    <col min="10243" max="10243" width="8" style="135" customWidth="1"/>
    <col min="10244" max="10244" width="8.85546875" style="135" customWidth="1"/>
    <col min="10245" max="10245" width="13.7109375" style="135" customWidth="1"/>
    <col min="10246" max="10246" width="9.42578125" style="135" customWidth="1"/>
    <col min="10247" max="10247" width="8.140625" style="135" customWidth="1"/>
    <col min="10248" max="10248" width="8.85546875" style="135" customWidth="1"/>
    <col min="10249" max="10496" width="9.140625" style="135"/>
    <col min="10497" max="10497" width="35.140625" style="135" customWidth="1"/>
    <col min="10498" max="10498" width="5" style="135" customWidth="1"/>
    <col min="10499" max="10499" width="8" style="135" customWidth="1"/>
    <col min="10500" max="10500" width="8.85546875" style="135" customWidth="1"/>
    <col min="10501" max="10501" width="13.7109375" style="135" customWidth="1"/>
    <col min="10502" max="10502" width="9.42578125" style="135" customWidth="1"/>
    <col min="10503" max="10503" width="8.140625" style="135" customWidth="1"/>
    <col min="10504" max="10504" width="8.85546875" style="135" customWidth="1"/>
    <col min="10505" max="10752" width="9.140625" style="135"/>
    <col min="10753" max="10753" width="35.140625" style="135" customWidth="1"/>
    <col min="10754" max="10754" width="5" style="135" customWidth="1"/>
    <col min="10755" max="10755" width="8" style="135" customWidth="1"/>
    <col min="10756" max="10756" width="8.85546875" style="135" customWidth="1"/>
    <col min="10757" max="10757" width="13.7109375" style="135" customWidth="1"/>
    <col min="10758" max="10758" width="9.42578125" style="135" customWidth="1"/>
    <col min="10759" max="10759" width="8.140625" style="135" customWidth="1"/>
    <col min="10760" max="10760" width="8.85546875" style="135" customWidth="1"/>
    <col min="10761" max="11008" width="9.140625" style="135"/>
    <col min="11009" max="11009" width="35.140625" style="135" customWidth="1"/>
    <col min="11010" max="11010" width="5" style="135" customWidth="1"/>
    <col min="11011" max="11011" width="8" style="135" customWidth="1"/>
    <col min="11012" max="11012" width="8.85546875" style="135" customWidth="1"/>
    <col min="11013" max="11013" width="13.7109375" style="135" customWidth="1"/>
    <col min="11014" max="11014" width="9.42578125" style="135" customWidth="1"/>
    <col min="11015" max="11015" width="8.140625" style="135" customWidth="1"/>
    <col min="11016" max="11016" width="8.85546875" style="135" customWidth="1"/>
    <col min="11017" max="11264" width="9.140625" style="135"/>
    <col min="11265" max="11265" width="35.140625" style="135" customWidth="1"/>
    <col min="11266" max="11266" width="5" style="135" customWidth="1"/>
    <col min="11267" max="11267" width="8" style="135" customWidth="1"/>
    <col min="11268" max="11268" width="8.85546875" style="135" customWidth="1"/>
    <col min="11269" max="11269" width="13.7109375" style="135" customWidth="1"/>
    <col min="11270" max="11270" width="9.42578125" style="135" customWidth="1"/>
    <col min="11271" max="11271" width="8.140625" style="135" customWidth="1"/>
    <col min="11272" max="11272" width="8.85546875" style="135" customWidth="1"/>
    <col min="11273" max="11520" width="9.140625" style="135"/>
    <col min="11521" max="11521" width="35.140625" style="135" customWidth="1"/>
    <col min="11522" max="11522" width="5" style="135" customWidth="1"/>
    <col min="11523" max="11523" width="8" style="135" customWidth="1"/>
    <col min="11524" max="11524" width="8.85546875" style="135" customWidth="1"/>
    <col min="11525" max="11525" width="13.7109375" style="135" customWidth="1"/>
    <col min="11526" max="11526" width="9.42578125" style="135" customWidth="1"/>
    <col min="11527" max="11527" width="8.140625" style="135" customWidth="1"/>
    <col min="11528" max="11528" width="8.85546875" style="135" customWidth="1"/>
    <col min="11529" max="11776" width="9.140625" style="135"/>
    <col min="11777" max="11777" width="35.140625" style="135" customWidth="1"/>
    <col min="11778" max="11778" width="5" style="135" customWidth="1"/>
    <col min="11779" max="11779" width="8" style="135" customWidth="1"/>
    <col min="11780" max="11780" width="8.85546875" style="135" customWidth="1"/>
    <col min="11781" max="11781" width="13.7109375" style="135" customWidth="1"/>
    <col min="11782" max="11782" width="9.42578125" style="135" customWidth="1"/>
    <col min="11783" max="11783" width="8.140625" style="135" customWidth="1"/>
    <col min="11784" max="11784" width="8.85546875" style="135" customWidth="1"/>
    <col min="11785" max="12032" width="9.140625" style="135"/>
    <col min="12033" max="12033" width="35.140625" style="135" customWidth="1"/>
    <col min="12034" max="12034" width="5" style="135" customWidth="1"/>
    <col min="12035" max="12035" width="8" style="135" customWidth="1"/>
    <col min="12036" max="12036" width="8.85546875" style="135" customWidth="1"/>
    <col min="12037" max="12037" width="13.7109375" style="135" customWidth="1"/>
    <col min="12038" max="12038" width="9.42578125" style="135" customWidth="1"/>
    <col min="12039" max="12039" width="8.140625" style="135" customWidth="1"/>
    <col min="12040" max="12040" width="8.85546875" style="135" customWidth="1"/>
    <col min="12041" max="12288" width="9.140625" style="135"/>
    <col min="12289" max="12289" width="35.140625" style="135" customWidth="1"/>
    <col min="12290" max="12290" width="5" style="135" customWidth="1"/>
    <col min="12291" max="12291" width="8" style="135" customWidth="1"/>
    <col min="12292" max="12292" width="8.85546875" style="135" customWidth="1"/>
    <col min="12293" max="12293" width="13.7109375" style="135" customWidth="1"/>
    <col min="12294" max="12294" width="9.42578125" style="135" customWidth="1"/>
    <col min="12295" max="12295" width="8.140625" style="135" customWidth="1"/>
    <col min="12296" max="12296" width="8.85546875" style="135" customWidth="1"/>
    <col min="12297" max="12544" width="9.140625" style="135"/>
    <col min="12545" max="12545" width="35.140625" style="135" customWidth="1"/>
    <col min="12546" max="12546" width="5" style="135" customWidth="1"/>
    <col min="12547" max="12547" width="8" style="135" customWidth="1"/>
    <col min="12548" max="12548" width="8.85546875" style="135" customWidth="1"/>
    <col min="12549" max="12549" width="13.7109375" style="135" customWidth="1"/>
    <col min="12550" max="12550" width="9.42578125" style="135" customWidth="1"/>
    <col min="12551" max="12551" width="8.140625" style="135" customWidth="1"/>
    <col min="12552" max="12552" width="8.85546875" style="135" customWidth="1"/>
    <col min="12553" max="12800" width="9.140625" style="135"/>
    <col min="12801" max="12801" width="35.140625" style="135" customWidth="1"/>
    <col min="12802" max="12802" width="5" style="135" customWidth="1"/>
    <col min="12803" max="12803" width="8" style="135" customWidth="1"/>
    <col min="12804" max="12804" width="8.85546875" style="135" customWidth="1"/>
    <col min="12805" max="12805" width="13.7109375" style="135" customWidth="1"/>
    <col min="12806" max="12806" width="9.42578125" style="135" customWidth="1"/>
    <col min="12807" max="12807" width="8.140625" style="135" customWidth="1"/>
    <col min="12808" max="12808" width="8.85546875" style="135" customWidth="1"/>
    <col min="12809" max="13056" width="9.140625" style="135"/>
    <col min="13057" max="13057" width="35.140625" style="135" customWidth="1"/>
    <col min="13058" max="13058" width="5" style="135" customWidth="1"/>
    <col min="13059" max="13059" width="8" style="135" customWidth="1"/>
    <col min="13060" max="13060" width="8.85546875" style="135" customWidth="1"/>
    <col min="13061" max="13061" width="13.7109375" style="135" customWidth="1"/>
    <col min="13062" max="13062" width="9.42578125" style="135" customWidth="1"/>
    <col min="13063" max="13063" width="8.140625" style="135" customWidth="1"/>
    <col min="13064" max="13064" width="8.85546875" style="135" customWidth="1"/>
    <col min="13065" max="13312" width="9.140625" style="135"/>
    <col min="13313" max="13313" width="35.140625" style="135" customWidth="1"/>
    <col min="13314" max="13314" width="5" style="135" customWidth="1"/>
    <col min="13315" max="13315" width="8" style="135" customWidth="1"/>
    <col min="13316" max="13316" width="8.85546875" style="135" customWidth="1"/>
    <col min="13317" max="13317" width="13.7109375" style="135" customWidth="1"/>
    <col min="13318" max="13318" width="9.42578125" style="135" customWidth="1"/>
    <col min="13319" max="13319" width="8.140625" style="135" customWidth="1"/>
    <col min="13320" max="13320" width="8.85546875" style="135" customWidth="1"/>
    <col min="13321" max="13568" width="9.140625" style="135"/>
    <col min="13569" max="13569" width="35.140625" style="135" customWidth="1"/>
    <col min="13570" max="13570" width="5" style="135" customWidth="1"/>
    <col min="13571" max="13571" width="8" style="135" customWidth="1"/>
    <col min="13572" max="13572" width="8.85546875" style="135" customWidth="1"/>
    <col min="13573" max="13573" width="13.7109375" style="135" customWidth="1"/>
    <col min="13574" max="13574" width="9.42578125" style="135" customWidth="1"/>
    <col min="13575" max="13575" width="8.140625" style="135" customWidth="1"/>
    <col min="13576" max="13576" width="8.85546875" style="135" customWidth="1"/>
    <col min="13577" max="13824" width="9.140625" style="135"/>
    <col min="13825" max="13825" width="35.140625" style="135" customWidth="1"/>
    <col min="13826" max="13826" width="5" style="135" customWidth="1"/>
    <col min="13827" max="13827" width="8" style="135" customWidth="1"/>
    <col min="13828" max="13828" width="8.85546875" style="135" customWidth="1"/>
    <col min="13829" max="13829" width="13.7109375" style="135" customWidth="1"/>
    <col min="13830" max="13830" width="9.42578125" style="135" customWidth="1"/>
    <col min="13831" max="13831" width="8.140625" style="135" customWidth="1"/>
    <col min="13832" max="13832" width="8.85546875" style="135" customWidth="1"/>
    <col min="13833" max="14080" width="9.140625" style="135"/>
    <col min="14081" max="14081" width="35.140625" style="135" customWidth="1"/>
    <col min="14082" max="14082" width="5" style="135" customWidth="1"/>
    <col min="14083" max="14083" width="8" style="135" customWidth="1"/>
    <col min="14084" max="14084" width="8.85546875" style="135" customWidth="1"/>
    <col min="14085" max="14085" width="13.7109375" style="135" customWidth="1"/>
    <col min="14086" max="14086" width="9.42578125" style="135" customWidth="1"/>
    <col min="14087" max="14087" width="8.140625" style="135" customWidth="1"/>
    <col min="14088" max="14088" width="8.85546875" style="135" customWidth="1"/>
    <col min="14089" max="14336" width="9.140625" style="135"/>
    <col min="14337" max="14337" width="35.140625" style="135" customWidth="1"/>
    <col min="14338" max="14338" width="5" style="135" customWidth="1"/>
    <col min="14339" max="14339" width="8" style="135" customWidth="1"/>
    <col min="14340" max="14340" width="8.85546875" style="135" customWidth="1"/>
    <col min="14341" max="14341" width="13.7109375" style="135" customWidth="1"/>
    <col min="14342" max="14342" width="9.42578125" style="135" customWidth="1"/>
    <col min="14343" max="14343" width="8.140625" style="135" customWidth="1"/>
    <col min="14344" max="14344" width="8.85546875" style="135" customWidth="1"/>
    <col min="14345" max="14592" width="9.140625" style="135"/>
    <col min="14593" max="14593" width="35.140625" style="135" customWidth="1"/>
    <col min="14594" max="14594" width="5" style="135" customWidth="1"/>
    <col min="14595" max="14595" width="8" style="135" customWidth="1"/>
    <col min="14596" max="14596" width="8.85546875" style="135" customWidth="1"/>
    <col min="14597" max="14597" width="13.7109375" style="135" customWidth="1"/>
    <col min="14598" max="14598" width="9.42578125" style="135" customWidth="1"/>
    <col min="14599" max="14599" width="8.140625" style="135" customWidth="1"/>
    <col min="14600" max="14600" width="8.85546875" style="135" customWidth="1"/>
    <col min="14601" max="14848" width="9.140625" style="135"/>
    <col min="14849" max="14849" width="35.140625" style="135" customWidth="1"/>
    <col min="14850" max="14850" width="5" style="135" customWidth="1"/>
    <col min="14851" max="14851" width="8" style="135" customWidth="1"/>
    <col min="14852" max="14852" width="8.85546875" style="135" customWidth="1"/>
    <col min="14853" max="14853" width="13.7109375" style="135" customWidth="1"/>
    <col min="14854" max="14854" width="9.42578125" style="135" customWidth="1"/>
    <col min="14855" max="14855" width="8.140625" style="135" customWidth="1"/>
    <col min="14856" max="14856" width="8.85546875" style="135" customWidth="1"/>
    <col min="14857" max="15104" width="9.140625" style="135"/>
    <col min="15105" max="15105" width="35.140625" style="135" customWidth="1"/>
    <col min="15106" max="15106" width="5" style="135" customWidth="1"/>
    <col min="15107" max="15107" width="8" style="135" customWidth="1"/>
    <col min="15108" max="15108" width="8.85546875" style="135" customWidth="1"/>
    <col min="15109" max="15109" width="13.7109375" style="135" customWidth="1"/>
    <col min="15110" max="15110" width="9.42578125" style="135" customWidth="1"/>
    <col min="15111" max="15111" width="8.140625" style="135" customWidth="1"/>
    <col min="15112" max="15112" width="8.85546875" style="135" customWidth="1"/>
    <col min="15113" max="15360" width="9.140625" style="135"/>
    <col min="15361" max="15361" width="35.140625" style="135" customWidth="1"/>
    <col min="15362" max="15362" width="5" style="135" customWidth="1"/>
    <col min="15363" max="15363" width="8" style="135" customWidth="1"/>
    <col min="15364" max="15364" width="8.85546875" style="135" customWidth="1"/>
    <col min="15365" max="15365" width="13.7109375" style="135" customWidth="1"/>
    <col min="15366" max="15366" width="9.42578125" style="135" customWidth="1"/>
    <col min="15367" max="15367" width="8.140625" style="135" customWidth="1"/>
    <col min="15368" max="15368" width="8.85546875" style="135" customWidth="1"/>
    <col min="15369" max="15616" width="9.140625" style="135"/>
    <col min="15617" max="15617" width="35.140625" style="135" customWidth="1"/>
    <col min="15618" max="15618" width="5" style="135" customWidth="1"/>
    <col min="15619" max="15619" width="8" style="135" customWidth="1"/>
    <col min="15620" max="15620" width="8.85546875" style="135" customWidth="1"/>
    <col min="15621" max="15621" width="13.7109375" style="135" customWidth="1"/>
    <col min="15622" max="15622" width="9.42578125" style="135" customWidth="1"/>
    <col min="15623" max="15623" width="8.140625" style="135" customWidth="1"/>
    <col min="15624" max="15624" width="8.85546875" style="135" customWidth="1"/>
    <col min="15625" max="15872" width="9.140625" style="135"/>
    <col min="15873" max="15873" width="35.140625" style="135" customWidth="1"/>
    <col min="15874" max="15874" width="5" style="135" customWidth="1"/>
    <col min="15875" max="15875" width="8" style="135" customWidth="1"/>
    <col min="15876" max="15876" width="8.85546875" style="135" customWidth="1"/>
    <col min="15877" max="15877" width="13.7109375" style="135" customWidth="1"/>
    <col min="15878" max="15878" width="9.42578125" style="135" customWidth="1"/>
    <col min="15879" max="15879" width="8.140625" style="135" customWidth="1"/>
    <col min="15880" max="15880" width="8.85546875" style="135" customWidth="1"/>
    <col min="15881" max="16128" width="9.140625" style="135"/>
    <col min="16129" max="16129" width="35.140625" style="135" customWidth="1"/>
    <col min="16130" max="16130" width="5" style="135" customWidth="1"/>
    <col min="16131" max="16131" width="8" style="135" customWidth="1"/>
    <col min="16132" max="16132" width="8.85546875" style="135" customWidth="1"/>
    <col min="16133" max="16133" width="13.7109375" style="135" customWidth="1"/>
    <col min="16134" max="16134" width="9.42578125" style="135" customWidth="1"/>
    <col min="16135" max="16135" width="8.140625" style="135" customWidth="1"/>
    <col min="16136" max="16136" width="8.85546875" style="135" customWidth="1"/>
    <col min="16137" max="16384" width="9.140625" style="135"/>
  </cols>
  <sheetData>
    <row r="1" spans="1:8" s="164" customFormat="1" ht="18.75">
      <c r="A1" s="162" t="s">
        <v>160</v>
      </c>
      <c r="B1" s="134"/>
      <c r="C1" s="163"/>
      <c r="D1" s="163"/>
      <c r="E1" s="163"/>
      <c r="F1" s="163"/>
      <c r="G1" s="163"/>
      <c r="H1" s="163"/>
    </row>
    <row r="2" spans="1:8" ht="14.25" customHeight="1">
      <c r="A2" s="268" t="s">
        <v>294</v>
      </c>
      <c r="B2" s="268"/>
      <c r="C2" s="268"/>
      <c r="D2" s="268"/>
      <c r="E2" s="268"/>
      <c r="F2" s="268"/>
      <c r="G2" s="268"/>
      <c r="H2" s="268"/>
    </row>
    <row r="3" spans="1:8" ht="13.15" customHeight="1">
      <c r="A3" s="269" t="s">
        <v>161</v>
      </c>
      <c r="B3" s="269"/>
      <c r="C3" s="269"/>
      <c r="D3" s="269"/>
      <c r="E3" s="269"/>
      <c r="F3" s="269"/>
      <c r="G3" s="269"/>
      <c r="H3" s="269"/>
    </row>
    <row r="4" spans="1:8">
      <c r="H4" s="165"/>
    </row>
    <row r="5" spans="1:8" ht="53.25" customHeight="1">
      <c r="A5" s="270"/>
      <c r="B5" s="272" t="s">
        <v>162</v>
      </c>
      <c r="C5" s="274" t="s">
        <v>163</v>
      </c>
      <c r="D5" s="274"/>
      <c r="E5" s="275" t="s">
        <v>164</v>
      </c>
      <c r="F5" s="275" t="s">
        <v>165</v>
      </c>
      <c r="G5" s="277" t="s">
        <v>166</v>
      </c>
      <c r="H5" s="278"/>
    </row>
    <row r="6" spans="1:8" ht="51.75" customHeight="1">
      <c r="A6" s="271"/>
      <c r="B6" s="273"/>
      <c r="C6" s="166" t="s">
        <v>167</v>
      </c>
      <c r="D6" s="166" t="s">
        <v>168</v>
      </c>
      <c r="E6" s="276"/>
      <c r="F6" s="276"/>
      <c r="G6" s="190" t="s">
        <v>169</v>
      </c>
      <c r="H6" s="190" t="s">
        <v>170</v>
      </c>
    </row>
    <row r="7" spans="1:8" s="170" customFormat="1" ht="14.25" customHeight="1">
      <c r="A7" s="167" t="s">
        <v>44</v>
      </c>
      <c r="B7" s="137" t="s">
        <v>48</v>
      </c>
      <c r="C7" s="168">
        <v>1</v>
      </c>
      <c r="D7" s="169">
        <v>2</v>
      </c>
      <c r="E7" s="168">
        <v>3</v>
      </c>
      <c r="F7" s="169">
        <v>4</v>
      </c>
      <c r="G7" s="168">
        <v>5</v>
      </c>
      <c r="H7" s="169">
        <v>6</v>
      </c>
    </row>
    <row r="8" spans="1:8" ht="20.25" customHeight="1">
      <c r="A8" s="171" t="s">
        <v>167</v>
      </c>
      <c r="B8" s="138" t="s">
        <v>171</v>
      </c>
      <c r="C8" s="139">
        <v>32578</v>
      </c>
      <c r="D8" s="139">
        <v>32578</v>
      </c>
      <c r="E8" s="139">
        <v>28886</v>
      </c>
      <c r="F8" s="139">
        <v>1215</v>
      </c>
      <c r="G8" s="139">
        <v>42143</v>
      </c>
      <c r="H8" s="139">
        <v>13967</v>
      </c>
    </row>
    <row r="9" spans="1:8" ht="15.75" customHeight="1">
      <c r="A9" s="172" t="s">
        <v>172</v>
      </c>
      <c r="B9" s="140"/>
      <c r="C9" s="173"/>
      <c r="D9" s="173"/>
      <c r="E9" s="173"/>
      <c r="F9" s="173"/>
      <c r="G9" s="173"/>
      <c r="H9" s="173"/>
    </row>
    <row r="10" spans="1:8" ht="14.25" customHeight="1">
      <c r="A10" s="174" t="s">
        <v>173</v>
      </c>
      <c r="B10" s="141"/>
      <c r="C10" s="175"/>
      <c r="D10" s="175"/>
      <c r="E10" s="175"/>
      <c r="F10" s="175"/>
      <c r="G10" s="175"/>
      <c r="H10" s="175"/>
    </row>
    <row r="11" spans="1:8" ht="29.25" customHeight="1">
      <c r="A11" s="142" t="s">
        <v>5</v>
      </c>
      <c r="B11" s="143" t="s">
        <v>174</v>
      </c>
      <c r="C11" s="176">
        <v>10367</v>
      </c>
      <c r="D11" s="176">
        <v>10367</v>
      </c>
      <c r="E11" s="176">
        <v>9987</v>
      </c>
      <c r="F11" s="176">
        <v>97</v>
      </c>
      <c r="G11" s="176">
        <v>10517</v>
      </c>
      <c r="H11" s="176">
        <v>2198</v>
      </c>
    </row>
    <row r="12" spans="1:8" ht="33" customHeight="1">
      <c r="A12" s="144" t="s">
        <v>6</v>
      </c>
      <c r="B12" s="138" t="s">
        <v>175</v>
      </c>
      <c r="C12" s="177">
        <v>137</v>
      </c>
      <c r="D12" s="178">
        <v>137</v>
      </c>
      <c r="E12" s="178">
        <v>121</v>
      </c>
      <c r="F12" s="178">
        <v>1</v>
      </c>
      <c r="G12" s="178">
        <v>232</v>
      </c>
      <c r="H12" s="178">
        <v>150</v>
      </c>
    </row>
    <row r="13" spans="1:8" ht="21" customHeight="1">
      <c r="A13" s="144" t="s">
        <v>176</v>
      </c>
      <c r="B13" s="143" t="s">
        <v>177</v>
      </c>
      <c r="C13" s="177">
        <v>5831</v>
      </c>
      <c r="D13" s="178">
        <v>5831</v>
      </c>
      <c r="E13" s="178">
        <v>4765</v>
      </c>
      <c r="F13" s="178">
        <v>424</v>
      </c>
      <c r="G13" s="178">
        <v>5157</v>
      </c>
      <c r="H13" s="178">
        <v>1489</v>
      </c>
    </row>
    <row r="14" spans="1:8" ht="30" customHeight="1">
      <c r="A14" s="144" t="s">
        <v>8</v>
      </c>
      <c r="B14" s="138" t="s">
        <v>178</v>
      </c>
      <c r="C14" s="177">
        <v>495</v>
      </c>
      <c r="D14" s="178">
        <v>495</v>
      </c>
      <c r="E14" s="178">
        <v>433</v>
      </c>
      <c r="F14" s="178">
        <v>26</v>
      </c>
      <c r="G14" s="178">
        <v>934</v>
      </c>
      <c r="H14" s="178">
        <v>489</v>
      </c>
    </row>
    <row r="15" spans="1:8" ht="33.75" customHeight="1">
      <c r="A15" s="144" t="s">
        <v>9</v>
      </c>
      <c r="B15" s="143" t="s">
        <v>179</v>
      </c>
      <c r="C15" s="177">
        <v>420</v>
      </c>
      <c r="D15" s="178">
        <v>420</v>
      </c>
      <c r="E15" s="178">
        <v>349</v>
      </c>
      <c r="F15" s="178">
        <v>15</v>
      </c>
      <c r="G15" s="178">
        <v>209</v>
      </c>
      <c r="H15" s="178">
        <v>68</v>
      </c>
    </row>
    <row r="16" spans="1:8" ht="18.75" customHeight="1">
      <c r="A16" s="144" t="s">
        <v>10</v>
      </c>
      <c r="B16" s="138" t="s">
        <v>180</v>
      </c>
      <c r="C16" s="175">
        <v>981</v>
      </c>
      <c r="D16" s="175">
        <v>981</v>
      </c>
      <c r="E16" s="178">
        <v>858</v>
      </c>
      <c r="F16" s="178">
        <v>40</v>
      </c>
      <c r="G16" s="178">
        <v>883</v>
      </c>
      <c r="H16" s="178">
        <v>268</v>
      </c>
    </row>
    <row r="17" spans="1:8" s="170" customFormat="1" ht="31.5" customHeight="1">
      <c r="A17" s="145" t="s">
        <v>11</v>
      </c>
      <c r="B17" s="143" t="s">
        <v>181</v>
      </c>
      <c r="C17" s="179">
        <v>4740</v>
      </c>
      <c r="D17" s="179">
        <v>4740</v>
      </c>
      <c r="E17" s="179">
        <v>4056</v>
      </c>
      <c r="F17" s="179">
        <v>206</v>
      </c>
      <c r="G17" s="179">
        <v>6067</v>
      </c>
      <c r="H17" s="179">
        <v>2405</v>
      </c>
    </row>
    <row r="18" spans="1:8" ht="29.25" customHeight="1">
      <c r="A18" s="145" t="s">
        <v>12</v>
      </c>
      <c r="B18" s="138" t="s">
        <v>182</v>
      </c>
      <c r="C18" s="180">
        <v>1481</v>
      </c>
      <c r="D18" s="179">
        <v>1481</v>
      </c>
      <c r="E18" s="181">
        <v>1227</v>
      </c>
      <c r="F18" s="179">
        <v>72</v>
      </c>
      <c r="G18" s="179">
        <v>1557</v>
      </c>
      <c r="H18" s="179">
        <v>545</v>
      </c>
    </row>
    <row r="19" spans="1:8" ht="30.75" customHeight="1">
      <c r="A19" s="145" t="s">
        <v>13</v>
      </c>
      <c r="B19" s="143" t="s">
        <v>183</v>
      </c>
      <c r="C19" s="178">
        <v>608</v>
      </c>
      <c r="D19" s="178">
        <v>608</v>
      </c>
      <c r="E19" s="178">
        <v>462</v>
      </c>
      <c r="F19" s="178">
        <v>59</v>
      </c>
      <c r="G19" s="178">
        <v>644</v>
      </c>
      <c r="H19" s="178">
        <v>223</v>
      </c>
    </row>
    <row r="20" spans="1:8" ht="21" customHeight="1">
      <c r="A20" s="144" t="s">
        <v>14</v>
      </c>
      <c r="B20" s="138" t="s">
        <v>184</v>
      </c>
      <c r="C20" s="178">
        <v>132</v>
      </c>
      <c r="D20" s="178">
        <v>132</v>
      </c>
      <c r="E20" s="178">
        <v>83</v>
      </c>
      <c r="F20" s="178">
        <v>18</v>
      </c>
      <c r="G20" s="178">
        <v>322</v>
      </c>
      <c r="H20" s="178">
        <v>137</v>
      </c>
    </row>
    <row r="21" spans="1:8" ht="18.75" customHeight="1">
      <c r="A21" s="145" t="s">
        <v>15</v>
      </c>
      <c r="B21" s="143" t="s">
        <v>185</v>
      </c>
      <c r="C21" s="178">
        <v>118</v>
      </c>
      <c r="D21" s="178">
        <v>118</v>
      </c>
      <c r="E21" s="178">
        <v>95</v>
      </c>
      <c r="F21" s="178">
        <v>3</v>
      </c>
      <c r="G21" s="178">
        <v>672</v>
      </c>
      <c r="H21" s="178">
        <v>263</v>
      </c>
    </row>
    <row r="22" spans="1:8" ht="18.75" customHeight="1">
      <c r="A22" s="145" t="s">
        <v>16</v>
      </c>
      <c r="B22" s="138" t="s">
        <v>186</v>
      </c>
      <c r="C22" s="178">
        <v>211</v>
      </c>
      <c r="D22" s="178">
        <v>211</v>
      </c>
      <c r="E22" s="178">
        <v>183</v>
      </c>
      <c r="F22" s="178">
        <v>5</v>
      </c>
      <c r="G22" s="178">
        <v>233</v>
      </c>
      <c r="H22" s="178">
        <v>110</v>
      </c>
    </row>
    <row r="23" spans="1:8" ht="19.5" customHeight="1">
      <c r="A23" s="144" t="s">
        <v>17</v>
      </c>
      <c r="B23" s="143" t="s">
        <v>187</v>
      </c>
      <c r="C23" s="178">
        <v>351</v>
      </c>
      <c r="D23" s="178">
        <v>351</v>
      </c>
      <c r="E23" s="178">
        <v>292</v>
      </c>
      <c r="F23" s="178">
        <v>13</v>
      </c>
      <c r="G23" s="178">
        <v>506</v>
      </c>
      <c r="H23" s="178">
        <v>192</v>
      </c>
    </row>
    <row r="24" spans="1:8" ht="32.25" customHeight="1">
      <c r="A24" s="144" t="s">
        <v>18</v>
      </c>
      <c r="B24" s="138" t="s">
        <v>188</v>
      </c>
      <c r="C24" s="178">
        <v>598</v>
      </c>
      <c r="D24" s="178">
        <v>598</v>
      </c>
      <c r="E24" s="178">
        <v>517</v>
      </c>
      <c r="F24" s="178">
        <v>29</v>
      </c>
      <c r="G24" s="178">
        <v>728</v>
      </c>
      <c r="H24" s="178">
        <v>283</v>
      </c>
    </row>
    <row r="25" spans="1:8" ht="32.25" customHeight="1">
      <c r="A25" s="144" t="s">
        <v>189</v>
      </c>
      <c r="B25" s="143" t="s">
        <v>190</v>
      </c>
      <c r="C25" s="178">
        <v>2088</v>
      </c>
      <c r="D25" s="178">
        <v>2088</v>
      </c>
      <c r="E25" s="178">
        <v>1949</v>
      </c>
      <c r="F25" s="178">
        <v>37</v>
      </c>
      <c r="G25" s="178">
        <v>4781</v>
      </c>
      <c r="H25" s="178">
        <v>2239</v>
      </c>
    </row>
    <row r="26" spans="1:8" ht="16.5" customHeight="1">
      <c r="A26" s="146" t="s">
        <v>20</v>
      </c>
      <c r="B26" s="138" t="s">
        <v>191</v>
      </c>
      <c r="C26" s="178">
        <v>2004</v>
      </c>
      <c r="D26" s="178">
        <v>2004</v>
      </c>
      <c r="E26" s="178">
        <v>1744</v>
      </c>
      <c r="F26" s="178">
        <v>89</v>
      </c>
      <c r="G26" s="178">
        <v>707</v>
      </c>
      <c r="H26" s="178">
        <v>302</v>
      </c>
    </row>
    <row r="27" spans="1:8" ht="30.75" customHeight="1">
      <c r="A27" s="145" t="s">
        <v>21</v>
      </c>
      <c r="B27" s="143" t="s">
        <v>192</v>
      </c>
      <c r="C27" s="178">
        <v>1585</v>
      </c>
      <c r="D27" s="178">
        <v>1585</v>
      </c>
      <c r="E27" s="178">
        <v>1406</v>
      </c>
      <c r="F27" s="178">
        <v>64</v>
      </c>
      <c r="G27" s="178">
        <v>1060</v>
      </c>
      <c r="H27" s="178">
        <v>439</v>
      </c>
    </row>
    <row r="28" spans="1:8" ht="20.25" customHeight="1">
      <c r="A28" s="145" t="s">
        <v>22</v>
      </c>
      <c r="B28" s="138" t="s">
        <v>193</v>
      </c>
      <c r="C28" s="178">
        <v>273</v>
      </c>
      <c r="D28" s="178">
        <v>273</v>
      </c>
      <c r="E28" s="178">
        <v>248</v>
      </c>
      <c r="F28" s="178">
        <v>5</v>
      </c>
      <c r="G28" s="178">
        <v>204</v>
      </c>
      <c r="H28" s="178">
        <v>62</v>
      </c>
    </row>
    <row r="29" spans="1:8" ht="25.5" customHeight="1">
      <c r="A29" s="147" t="s">
        <v>23</v>
      </c>
      <c r="B29" s="148" t="s">
        <v>194</v>
      </c>
      <c r="C29" s="182">
        <v>158</v>
      </c>
      <c r="D29" s="182">
        <v>158</v>
      </c>
      <c r="E29" s="182">
        <v>111</v>
      </c>
      <c r="F29" s="182">
        <v>12</v>
      </c>
      <c r="G29" s="182">
        <v>343</v>
      </c>
      <c r="H29" s="182">
        <v>121</v>
      </c>
    </row>
    <row r="30" spans="1:8" ht="15.75">
      <c r="A30" s="265" t="s">
        <v>195</v>
      </c>
      <c r="B30" s="265"/>
      <c r="C30" s="265"/>
      <c r="D30" s="265"/>
      <c r="E30" s="265"/>
      <c r="F30" s="265"/>
      <c r="G30" s="265"/>
      <c r="H30" s="265"/>
    </row>
    <row r="31" spans="1:8" ht="42" customHeight="1">
      <c r="A31" s="266" t="s">
        <v>196</v>
      </c>
      <c r="B31" s="266"/>
      <c r="C31" s="266"/>
      <c r="D31" s="266"/>
      <c r="E31" s="266"/>
      <c r="F31" s="266"/>
      <c r="G31" s="266"/>
      <c r="H31" s="266"/>
    </row>
    <row r="32" spans="1:8" ht="15.75">
      <c r="A32" s="267" t="s">
        <v>197</v>
      </c>
      <c r="B32" s="267"/>
      <c r="C32" s="183">
        <v>6369</v>
      </c>
      <c r="D32" s="183"/>
      <c r="E32" s="183"/>
      <c r="F32" s="183"/>
      <c r="G32" s="183"/>
      <c r="H32" s="183"/>
    </row>
    <row r="33" spans="1:8" ht="15.75">
      <c r="A33" s="267" t="s">
        <v>198</v>
      </c>
      <c r="B33" s="267"/>
      <c r="C33" s="183">
        <v>1982</v>
      </c>
      <c r="D33" s="183"/>
      <c r="E33" s="183"/>
      <c r="F33" s="183"/>
      <c r="G33" s="183"/>
      <c r="H33" s="183"/>
    </row>
  </sheetData>
  <mergeCells count="12">
    <mergeCell ref="G5:H5"/>
    <mergeCell ref="A30:H30"/>
    <mergeCell ref="A31:H31"/>
    <mergeCell ref="A2:H2"/>
    <mergeCell ref="A3:H3"/>
    <mergeCell ref="A5:A6"/>
    <mergeCell ref="B5:B6"/>
    <mergeCell ref="A32:B32"/>
    <mergeCell ref="A33:B33"/>
    <mergeCell ref="C5:D5"/>
    <mergeCell ref="E5:E6"/>
    <mergeCell ref="F5:F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topLeftCell="A2" workbookViewId="0">
      <selection activeCell="B15" sqref="B15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55" t="s">
        <v>292</v>
      </c>
      <c r="B1" s="255"/>
      <c r="C1" s="255"/>
      <c r="D1" s="255"/>
    </row>
    <row r="2" spans="1:4" ht="24" thickBot="1">
      <c r="A2" s="133"/>
      <c r="B2" s="133"/>
      <c r="C2" s="133"/>
      <c r="D2" s="133"/>
    </row>
    <row r="3" spans="1:4">
      <c r="A3" s="208"/>
      <c r="B3" s="259" t="s">
        <v>55</v>
      </c>
      <c r="C3" s="259" t="s">
        <v>56</v>
      </c>
      <c r="D3" s="263" t="s">
        <v>57</v>
      </c>
    </row>
    <row r="4" spans="1:4" ht="30" customHeight="1">
      <c r="A4" s="209"/>
      <c r="B4" s="260"/>
      <c r="C4" s="260"/>
      <c r="D4" s="264"/>
    </row>
    <row r="5" spans="1:4" ht="18.75">
      <c r="A5" s="21" t="s">
        <v>4</v>
      </c>
      <c r="B5" s="55">
        <f>SUM(B6:B14)</f>
        <v>1126</v>
      </c>
      <c r="C5" s="55">
        <f>SUM(C6:C14)</f>
        <v>14285</v>
      </c>
      <c r="D5" s="56">
        <f>C5/B5</f>
        <v>12.686500888099467</v>
      </c>
    </row>
    <row r="6" spans="1:4" ht="37.5">
      <c r="A6" s="22" t="s">
        <v>27</v>
      </c>
      <c r="B6" s="150">
        <v>90</v>
      </c>
      <c r="C6" s="65">
        <v>2178</v>
      </c>
      <c r="D6" s="57">
        <f t="shared" ref="D6:D14" si="0">C6/B6</f>
        <v>24.2</v>
      </c>
    </row>
    <row r="7" spans="1:4" ht="18.75">
      <c r="A7" s="22" t="s">
        <v>28</v>
      </c>
      <c r="B7" s="150">
        <v>85</v>
      </c>
      <c r="C7" s="65">
        <v>1251</v>
      </c>
      <c r="D7" s="57">
        <f t="shared" si="0"/>
        <v>14.717647058823529</v>
      </c>
    </row>
    <row r="8" spans="1:4" ht="18.75">
      <c r="A8" s="22" t="s">
        <v>29</v>
      </c>
      <c r="B8" s="150">
        <v>104</v>
      </c>
      <c r="C8" s="65">
        <v>1318</v>
      </c>
      <c r="D8" s="57">
        <f t="shared" si="0"/>
        <v>12.673076923076923</v>
      </c>
    </row>
    <row r="9" spans="1:4" ht="18.75">
      <c r="A9" s="22" t="s">
        <v>30</v>
      </c>
      <c r="B9" s="150">
        <v>43</v>
      </c>
      <c r="C9" s="65">
        <v>816</v>
      </c>
      <c r="D9" s="57">
        <f t="shared" si="0"/>
        <v>18.976744186046513</v>
      </c>
    </row>
    <row r="10" spans="1:4" ht="18.75">
      <c r="A10" s="22" t="s">
        <v>31</v>
      </c>
      <c r="B10" s="150">
        <v>133</v>
      </c>
      <c r="C10" s="65">
        <v>2679</v>
      </c>
      <c r="D10" s="57">
        <f t="shared" si="0"/>
        <v>20.142857142857142</v>
      </c>
    </row>
    <row r="11" spans="1:4" ht="56.25">
      <c r="A11" s="22" t="s">
        <v>32</v>
      </c>
      <c r="B11" s="150">
        <v>14</v>
      </c>
      <c r="C11" s="65">
        <v>503</v>
      </c>
      <c r="D11" s="57">
        <f t="shared" si="0"/>
        <v>35.928571428571431</v>
      </c>
    </row>
    <row r="12" spans="1:4" ht="18.75">
      <c r="A12" s="22" t="s">
        <v>33</v>
      </c>
      <c r="B12" s="150">
        <v>273</v>
      </c>
      <c r="C12" s="65">
        <v>1172</v>
      </c>
      <c r="D12" s="57">
        <f t="shared" si="0"/>
        <v>4.2930402930402929</v>
      </c>
    </row>
    <row r="13" spans="1:4" ht="75">
      <c r="A13" s="22" t="s">
        <v>34</v>
      </c>
      <c r="B13" s="150">
        <v>227</v>
      </c>
      <c r="C13" s="65">
        <v>2141</v>
      </c>
      <c r="D13" s="57">
        <f t="shared" si="0"/>
        <v>9.4317180616740082</v>
      </c>
    </row>
    <row r="14" spans="1:4" ht="19.5" thickBot="1">
      <c r="A14" s="23" t="s">
        <v>35</v>
      </c>
      <c r="B14" s="150">
        <v>157</v>
      </c>
      <c r="C14" s="65">
        <v>2227</v>
      </c>
      <c r="D14" s="58">
        <f t="shared" si="0"/>
        <v>14.184713375796179</v>
      </c>
    </row>
    <row r="15" spans="1:4">
      <c r="A15" s="6"/>
      <c r="B15" s="6"/>
      <c r="C15" s="6">
        <v>70</v>
      </c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>
      <selection activeCell="F5" sqref="F5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55" t="s">
        <v>293</v>
      </c>
      <c r="B1" s="255"/>
      <c r="C1" s="255"/>
      <c r="D1" s="255"/>
    </row>
    <row r="2" spans="1:4" s="45" customFormat="1" ht="12.75">
      <c r="A2" s="256" t="s">
        <v>1</v>
      </c>
      <c r="B2" s="256"/>
      <c r="C2" s="256"/>
      <c r="D2" s="256"/>
    </row>
    <row r="3" spans="1:4" ht="15.75" thickBot="1">
      <c r="A3" s="42"/>
      <c r="B3" s="42"/>
      <c r="C3" s="42"/>
      <c r="D3" s="42"/>
    </row>
    <row r="4" spans="1:4">
      <c r="A4" s="208"/>
      <c r="B4" s="257" t="s">
        <v>55</v>
      </c>
      <c r="C4" s="259" t="s">
        <v>56</v>
      </c>
      <c r="D4" s="261" t="s">
        <v>57</v>
      </c>
    </row>
    <row r="5" spans="1:4" ht="51" customHeight="1">
      <c r="A5" s="209"/>
      <c r="B5" s="258"/>
      <c r="C5" s="260"/>
      <c r="D5" s="262"/>
    </row>
    <row r="6" spans="1:4" ht="15.75">
      <c r="A6" s="43" t="s">
        <v>4</v>
      </c>
      <c r="B6" s="48">
        <f>'Структура 2.1 ВЕДи  (2017)'!F8</f>
        <v>1126</v>
      </c>
      <c r="C6" s="48">
        <f>'Структура 2.1 ВЕДи  (2017)'!H8</f>
        <v>14285</v>
      </c>
      <c r="D6" s="49">
        <f>C6/B6</f>
        <v>12.686500888099467</v>
      </c>
    </row>
    <row r="7" spans="1:4" ht="15.75">
      <c r="A7" s="43" t="s">
        <v>58</v>
      </c>
      <c r="B7" s="50" t="s">
        <v>50</v>
      </c>
      <c r="C7" s="51">
        <v>0</v>
      </c>
      <c r="D7" s="49"/>
    </row>
    <row r="8" spans="1:4" ht="31.5">
      <c r="A8" s="44" t="s">
        <v>59</v>
      </c>
      <c r="B8" s="50"/>
      <c r="C8" s="52"/>
      <c r="D8" s="49"/>
    </row>
    <row r="9" spans="1:4" ht="47.25">
      <c r="A9" s="4" t="s">
        <v>5</v>
      </c>
      <c r="B9" s="53">
        <f>'Структура 2.1 ВЕДи  (2017)'!F11</f>
        <v>80</v>
      </c>
      <c r="C9" s="53">
        <f>'Структура 2.1 ВЕДи  (2017)'!H11</f>
        <v>2342</v>
      </c>
      <c r="D9" s="49">
        <f t="shared" ref="D9:D27" si="0">C9/B9</f>
        <v>29.274999999999999</v>
      </c>
    </row>
    <row r="10" spans="1:4" ht="31.5">
      <c r="A10" s="4" t="s">
        <v>6</v>
      </c>
      <c r="B10" s="53">
        <f>'Структура 2.1 ВЕДи  (2017)'!F12</f>
        <v>3</v>
      </c>
      <c r="C10" s="54">
        <v>44</v>
      </c>
      <c r="D10" s="49">
        <f t="shared" si="0"/>
        <v>14.666666666666666</v>
      </c>
    </row>
    <row r="11" spans="1:4" ht="15.75">
      <c r="A11" s="4" t="s">
        <v>7</v>
      </c>
      <c r="B11" s="53">
        <f>'Структура 2.1 ВЕДи  (2017)'!F13</f>
        <v>332</v>
      </c>
      <c r="C11" s="54">
        <v>1619</v>
      </c>
      <c r="D11" s="49">
        <f t="shared" si="0"/>
        <v>4.8765060240963853</v>
      </c>
    </row>
    <row r="12" spans="1:4" ht="31.5">
      <c r="A12" s="4" t="s">
        <v>8</v>
      </c>
      <c r="B12" s="53">
        <f>'Структура 2.1 ВЕДи  (2017)'!F14</f>
        <v>30</v>
      </c>
      <c r="C12" s="54">
        <v>504</v>
      </c>
      <c r="D12" s="49">
        <f t="shared" si="0"/>
        <v>16.8</v>
      </c>
    </row>
    <row r="13" spans="1:4" ht="31.5">
      <c r="A13" s="4" t="s">
        <v>9</v>
      </c>
      <c r="B13" s="53">
        <f>'Структура 2.1 ВЕДи  (2017)'!F15</f>
        <v>23</v>
      </c>
      <c r="C13" s="54">
        <v>73</v>
      </c>
      <c r="D13" s="49">
        <f t="shared" si="0"/>
        <v>3.1739130434782608</v>
      </c>
    </row>
    <row r="14" spans="1:4" ht="15.75">
      <c r="A14" s="4" t="s">
        <v>10</v>
      </c>
      <c r="B14" s="53">
        <f>'Структура 2.1 ВЕДи  (2017)'!F16</f>
        <v>76</v>
      </c>
      <c r="C14" s="54">
        <v>335</v>
      </c>
      <c r="D14" s="49">
        <f t="shared" si="0"/>
        <v>4.4078947368421053</v>
      </c>
    </row>
    <row r="15" spans="1:4" ht="47.25">
      <c r="A15" s="4" t="s">
        <v>11</v>
      </c>
      <c r="B15" s="53">
        <f>'Структура 2.1 ВЕДи  (2017)'!F17</f>
        <v>200</v>
      </c>
      <c r="C15" s="53">
        <v>2348</v>
      </c>
      <c r="D15" s="49">
        <f t="shared" si="0"/>
        <v>11.74</v>
      </c>
    </row>
    <row r="16" spans="1:4" ht="31.5">
      <c r="A16" s="4" t="s">
        <v>12</v>
      </c>
      <c r="B16" s="53">
        <f>'Структура 2.1 ВЕДи  (2017)'!F18</f>
        <v>77</v>
      </c>
      <c r="C16" s="53">
        <v>569</v>
      </c>
      <c r="D16" s="49">
        <f t="shared" si="0"/>
        <v>7.3896103896103895</v>
      </c>
    </row>
    <row r="17" spans="1:4" ht="31.5">
      <c r="A17" s="4" t="s">
        <v>13</v>
      </c>
      <c r="B17" s="53">
        <f>'Структура 2.1 ВЕДи  (2017)'!F19</f>
        <v>47</v>
      </c>
      <c r="C17" s="54">
        <v>271</v>
      </c>
      <c r="D17" s="49">
        <f t="shared" si="0"/>
        <v>5.7659574468085104</v>
      </c>
    </row>
    <row r="18" spans="1:4" ht="15.75">
      <c r="A18" s="4" t="s">
        <v>14</v>
      </c>
      <c r="B18" s="53">
        <f>'Структура 2.1 ВЕДи  (2017)'!F20</f>
        <v>16</v>
      </c>
      <c r="C18" s="54">
        <v>165</v>
      </c>
      <c r="D18" s="49">
        <f t="shared" si="0"/>
        <v>10.3125</v>
      </c>
    </row>
    <row r="19" spans="1:4" ht="15.75">
      <c r="A19" s="4" t="s">
        <v>15</v>
      </c>
      <c r="B19" s="53">
        <f>'Структура 2.1 ВЕДи  (2017)'!F21</f>
        <v>7</v>
      </c>
      <c r="C19" s="54">
        <v>317</v>
      </c>
      <c r="D19" s="49">
        <f t="shared" si="0"/>
        <v>45.285714285714285</v>
      </c>
    </row>
    <row r="20" spans="1:4" ht="15.75">
      <c r="A20" s="4" t="s">
        <v>16</v>
      </c>
      <c r="B20" s="53">
        <f>'Структура 2.1 ВЕДи  (2017)'!F22</f>
        <v>17</v>
      </c>
      <c r="C20" s="54">
        <v>101</v>
      </c>
      <c r="D20" s="49">
        <f t="shared" si="0"/>
        <v>5.9411764705882355</v>
      </c>
    </row>
    <row r="21" spans="1:4" ht="31.5">
      <c r="A21" s="4" t="s">
        <v>17</v>
      </c>
      <c r="B21" s="53">
        <f>'Структура 2.1 ВЕДи  (2017)'!F23</f>
        <v>13</v>
      </c>
      <c r="C21" s="54">
        <v>204</v>
      </c>
      <c r="D21" s="49">
        <f t="shared" si="0"/>
        <v>15.692307692307692</v>
      </c>
    </row>
    <row r="22" spans="1:4" ht="31.5">
      <c r="A22" s="4" t="s">
        <v>18</v>
      </c>
      <c r="B22" s="53">
        <f>'Структура 2.1 ВЕДи  (2017)'!F24</f>
        <v>34</v>
      </c>
      <c r="C22" s="54">
        <v>305</v>
      </c>
      <c r="D22" s="49">
        <f t="shared" si="0"/>
        <v>8.9705882352941178</v>
      </c>
    </row>
    <row r="23" spans="1:4" ht="31.5">
      <c r="A23" s="4" t="s">
        <v>19</v>
      </c>
      <c r="B23" s="53">
        <f>'Структура 2.1 ВЕДи  (2017)'!F25</f>
        <v>57</v>
      </c>
      <c r="C23" s="54">
        <v>2717</v>
      </c>
      <c r="D23" s="49">
        <f t="shared" si="0"/>
        <v>47.666666666666664</v>
      </c>
    </row>
    <row r="24" spans="1:4" ht="15.75">
      <c r="A24" s="4" t="s">
        <v>20</v>
      </c>
      <c r="B24" s="53">
        <f>'Структура 2.1 ВЕДи  (2017)'!F26</f>
        <v>50</v>
      </c>
      <c r="C24" s="54">
        <v>377</v>
      </c>
      <c r="D24" s="49">
        <f t="shared" si="0"/>
        <v>7.54</v>
      </c>
    </row>
    <row r="25" spans="1:4" ht="31.5">
      <c r="A25" s="4" t="s">
        <v>21</v>
      </c>
      <c r="B25" s="53">
        <f>'Структура 2.1 ВЕДи  (2017)'!F27</f>
        <v>40</v>
      </c>
      <c r="C25" s="54">
        <v>385</v>
      </c>
      <c r="D25" s="49">
        <f t="shared" si="0"/>
        <v>9.625</v>
      </c>
    </row>
    <row r="26" spans="1:4" ht="31.5">
      <c r="A26" s="4" t="s">
        <v>22</v>
      </c>
      <c r="B26" s="53">
        <f>'Структура 2.1 ВЕДи  (2017)'!F28</f>
        <v>12</v>
      </c>
      <c r="C26" s="54">
        <v>47</v>
      </c>
      <c r="D26" s="49">
        <f t="shared" si="0"/>
        <v>3.9166666666666665</v>
      </c>
    </row>
    <row r="27" spans="1:4" ht="16.5" thickBot="1">
      <c r="A27" s="5" t="s">
        <v>23</v>
      </c>
      <c r="B27" s="53">
        <f>'Структура 2.1 ВЕДи  (2017)'!F29</f>
        <v>12</v>
      </c>
      <c r="C27" s="54">
        <v>178</v>
      </c>
      <c r="D27" s="49">
        <f t="shared" si="0"/>
        <v>14.833333333333334</v>
      </c>
    </row>
    <row r="28" spans="1:4">
      <c r="A28" s="254"/>
      <c r="B28" s="254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>
      <selection activeCell="J9" sqref="J9"/>
    </sheetView>
  </sheetViews>
  <sheetFormatPr defaultRowHeight="12.75"/>
  <cols>
    <col min="1" max="1" width="35.140625" style="135" customWidth="1"/>
    <col min="2" max="2" width="5" style="136" customWidth="1"/>
    <col min="3" max="3" width="6.140625" style="135" customWidth="1"/>
    <col min="4" max="4" width="8.85546875" style="135" customWidth="1"/>
    <col min="5" max="5" width="13.7109375" style="135" customWidth="1"/>
    <col min="6" max="6" width="9.42578125" style="135" customWidth="1"/>
    <col min="7" max="7" width="8.140625" style="135" customWidth="1"/>
    <col min="8" max="8" width="8.85546875" style="135" customWidth="1"/>
    <col min="9" max="256" width="9.140625" style="135"/>
    <col min="257" max="257" width="35.140625" style="135" customWidth="1"/>
    <col min="258" max="258" width="5" style="135" customWidth="1"/>
    <col min="259" max="259" width="6.140625" style="135" customWidth="1"/>
    <col min="260" max="260" width="8.85546875" style="135" customWidth="1"/>
    <col min="261" max="261" width="13.7109375" style="135" customWidth="1"/>
    <col min="262" max="262" width="9.42578125" style="135" customWidth="1"/>
    <col min="263" max="263" width="8.140625" style="135" customWidth="1"/>
    <col min="264" max="264" width="8.85546875" style="135" customWidth="1"/>
    <col min="265" max="512" width="9.140625" style="135"/>
    <col min="513" max="513" width="35.140625" style="135" customWidth="1"/>
    <col min="514" max="514" width="5" style="135" customWidth="1"/>
    <col min="515" max="515" width="6.140625" style="135" customWidth="1"/>
    <col min="516" max="516" width="8.85546875" style="135" customWidth="1"/>
    <col min="517" max="517" width="13.7109375" style="135" customWidth="1"/>
    <col min="518" max="518" width="9.42578125" style="135" customWidth="1"/>
    <col min="519" max="519" width="8.140625" style="135" customWidth="1"/>
    <col min="520" max="520" width="8.85546875" style="135" customWidth="1"/>
    <col min="521" max="768" width="9.140625" style="135"/>
    <col min="769" max="769" width="35.140625" style="135" customWidth="1"/>
    <col min="770" max="770" width="5" style="135" customWidth="1"/>
    <col min="771" max="771" width="6.140625" style="135" customWidth="1"/>
    <col min="772" max="772" width="8.85546875" style="135" customWidth="1"/>
    <col min="773" max="773" width="13.7109375" style="135" customWidth="1"/>
    <col min="774" max="774" width="9.42578125" style="135" customWidth="1"/>
    <col min="775" max="775" width="8.140625" style="135" customWidth="1"/>
    <col min="776" max="776" width="8.85546875" style="135" customWidth="1"/>
    <col min="777" max="1024" width="9.140625" style="135"/>
    <col min="1025" max="1025" width="35.140625" style="135" customWidth="1"/>
    <col min="1026" max="1026" width="5" style="135" customWidth="1"/>
    <col min="1027" max="1027" width="6.140625" style="135" customWidth="1"/>
    <col min="1028" max="1028" width="8.85546875" style="135" customWidth="1"/>
    <col min="1029" max="1029" width="13.7109375" style="135" customWidth="1"/>
    <col min="1030" max="1030" width="9.42578125" style="135" customWidth="1"/>
    <col min="1031" max="1031" width="8.140625" style="135" customWidth="1"/>
    <col min="1032" max="1032" width="8.85546875" style="135" customWidth="1"/>
    <col min="1033" max="1280" width="9.140625" style="135"/>
    <col min="1281" max="1281" width="35.140625" style="135" customWidth="1"/>
    <col min="1282" max="1282" width="5" style="135" customWidth="1"/>
    <col min="1283" max="1283" width="6.140625" style="135" customWidth="1"/>
    <col min="1284" max="1284" width="8.85546875" style="135" customWidth="1"/>
    <col min="1285" max="1285" width="13.7109375" style="135" customWidth="1"/>
    <col min="1286" max="1286" width="9.42578125" style="135" customWidth="1"/>
    <col min="1287" max="1287" width="8.140625" style="135" customWidth="1"/>
    <col min="1288" max="1288" width="8.85546875" style="135" customWidth="1"/>
    <col min="1289" max="1536" width="9.140625" style="135"/>
    <col min="1537" max="1537" width="35.140625" style="135" customWidth="1"/>
    <col min="1538" max="1538" width="5" style="135" customWidth="1"/>
    <col min="1539" max="1539" width="6.140625" style="135" customWidth="1"/>
    <col min="1540" max="1540" width="8.85546875" style="135" customWidth="1"/>
    <col min="1541" max="1541" width="13.7109375" style="135" customWidth="1"/>
    <col min="1542" max="1542" width="9.42578125" style="135" customWidth="1"/>
    <col min="1543" max="1543" width="8.140625" style="135" customWidth="1"/>
    <col min="1544" max="1544" width="8.85546875" style="135" customWidth="1"/>
    <col min="1545" max="1792" width="9.140625" style="135"/>
    <col min="1793" max="1793" width="35.140625" style="135" customWidth="1"/>
    <col min="1794" max="1794" width="5" style="135" customWidth="1"/>
    <col min="1795" max="1795" width="6.140625" style="135" customWidth="1"/>
    <col min="1796" max="1796" width="8.85546875" style="135" customWidth="1"/>
    <col min="1797" max="1797" width="13.7109375" style="135" customWidth="1"/>
    <col min="1798" max="1798" width="9.42578125" style="135" customWidth="1"/>
    <col min="1799" max="1799" width="8.140625" style="135" customWidth="1"/>
    <col min="1800" max="1800" width="8.85546875" style="135" customWidth="1"/>
    <col min="1801" max="2048" width="9.140625" style="135"/>
    <col min="2049" max="2049" width="35.140625" style="135" customWidth="1"/>
    <col min="2050" max="2050" width="5" style="135" customWidth="1"/>
    <col min="2051" max="2051" width="6.140625" style="135" customWidth="1"/>
    <col min="2052" max="2052" width="8.85546875" style="135" customWidth="1"/>
    <col min="2053" max="2053" width="13.7109375" style="135" customWidth="1"/>
    <col min="2054" max="2054" width="9.42578125" style="135" customWidth="1"/>
    <col min="2055" max="2055" width="8.140625" style="135" customWidth="1"/>
    <col min="2056" max="2056" width="8.85546875" style="135" customWidth="1"/>
    <col min="2057" max="2304" width="9.140625" style="135"/>
    <col min="2305" max="2305" width="35.140625" style="135" customWidth="1"/>
    <col min="2306" max="2306" width="5" style="135" customWidth="1"/>
    <col min="2307" max="2307" width="6.140625" style="135" customWidth="1"/>
    <col min="2308" max="2308" width="8.85546875" style="135" customWidth="1"/>
    <col min="2309" max="2309" width="13.7109375" style="135" customWidth="1"/>
    <col min="2310" max="2310" width="9.42578125" style="135" customWidth="1"/>
    <col min="2311" max="2311" width="8.140625" style="135" customWidth="1"/>
    <col min="2312" max="2312" width="8.85546875" style="135" customWidth="1"/>
    <col min="2313" max="2560" width="9.140625" style="135"/>
    <col min="2561" max="2561" width="35.140625" style="135" customWidth="1"/>
    <col min="2562" max="2562" width="5" style="135" customWidth="1"/>
    <col min="2563" max="2563" width="6.140625" style="135" customWidth="1"/>
    <col min="2564" max="2564" width="8.85546875" style="135" customWidth="1"/>
    <col min="2565" max="2565" width="13.7109375" style="135" customWidth="1"/>
    <col min="2566" max="2566" width="9.42578125" style="135" customWidth="1"/>
    <col min="2567" max="2567" width="8.140625" style="135" customWidth="1"/>
    <col min="2568" max="2568" width="8.85546875" style="135" customWidth="1"/>
    <col min="2569" max="2816" width="9.140625" style="135"/>
    <col min="2817" max="2817" width="35.140625" style="135" customWidth="1"/>
    <col min="2818" max="2818" width="5" style="135" customWidth="1"/>
    <col min="2819" max="2819" width="6.140625" style="135" customWidth="1"/>
    <col min="2820" max="2820" width="8.85546875" style="135" customWidth="1"/>
    <col min="2821" max="2821" width="13.7109375" style="135" customWidth="1"/>
    <col min="2822" max="2822" width="9.42578125" style="135" customWidth="1"/>
    <col min="2823" max="2823" width="8.140625" style="135" customWidth="1"/>
    <col min="2824" max="2824" width="8.85546875" style="135" customWidth="1"/>
    <col min="2825" max="3072" width="9.140625" style="135"/>
    <col min="3073" max="3073" width="35.140625" style="135" customWidth="1"/>
    <col min="3074" max="3074" width="5" style="135" customWidth="1"/>
    <col min="3075" max="3075" width="6.140625" style="135" customWidth="1"/>
    <col min="3076" max="3076" width="8.85546875" style="135" customWidth="1"/>
    <col min="3077" max="3077" width="13.7109375" style="135" customWidth="1"/>
    <col min="3078" max="3078" width="9.42578125" style="135" customWidth="1"/>
    <col min="3079" max="3079" width="8.140625" style="135" customWidth="1"/>
    <col min="3080" max="3080" width="8.85546875" style="135" customWidth="1"/>
    <col min="3081" max="3328" width="9.140625" style="135"/>
    <col min="3329" max="3329" width="35.140625" style="135" customWidth="1"/>
    <col min="3330" max="3330" width="5" style="135" customWidth="1"/>
    <col min="3331" max="3331" width="6.140625" style="135" customWidth="1"/>
    <col min="3332" max="3332" width="8.85546875" style="135" customWidth="1"/>
    <col min="3333" max="3333" width="13.7109375" style="135" customWidth="1"/>
    <col min="3334" max="3334" width="9.42578125" style="135" customWidth="1"/>
    <col min="3335" max="3335" width="8.140625" style="135" customWidth="1"/>
    <col min="3336" max="3336" width="8.85546875" style="135" customWidth="1"/>
    <col min="3337" max="3584" width="9.140625" style="135"/>
    <col min="3585" max="3585" width="35.140625" style="135" customWidth="1"/>
    <col min="3586" max="3586" width="5" style="135" customWidth="1"/>
    <col min="3587" max="3587" width="6.140625" style="135" customWidth="1"/>
    <col min="3588" max="3588" width="8.85546875" style="135" customWidth="1"/>
    <col min="3589" max="3589" width="13.7109375" style="135" customWidth="1"/>
    <col min="3590" max="3590" width="9.42578125" style="135" customWidth="1"/>
    <col min="3591" max="3591" width="8.140625" style="135" customWidth="1"/>
    <col min="3592" max="3592" width="8.85546875" style="135" customWidth="1"/>
    <col min="3593" max="3840" width="9.140625" style="135"/>
    <col min="3841" max="3841" width="35.140625" style="135" customWidth="1"/>
    <col min="3842" max="3842" width="5" style="135" customWidth="1"/>
    <col min="3843" max="3843" width="6.140625" style="135" customWidth="1"/>
    <col min="3844" max="3844" width="8.85546875" style="135" customWidth="1"/>
    <col min="3845" max="3845" width="13.7109375" style="135" customWidth="1"/>
    <col min="3846" max="3846" width="9.42578125" style="135" customWidth="1"/>
    <col min="3847" max="3847" width="8.140625" style="135" customWidth="1"/>
    <col min="3848" max="3848" width="8.85546875" style="135" customWidth="1"/>
    <col min="3849" max="4096" width="9.140625" style="135"/>
    <col min="4097" max="4097" width="35.140625" style="135" customWidth="1"/>
    <col min="4098" max="4098" width="5" style="135" customWidth="1"/>
    <col min="4099" max="4099" width="6.140625" style="135" customWidth="1"/>
    <col min="4100" max="4100" width="8.85546875" style="135" customWidth="1"/>
    <col min="4101" max="4101" width="13.7109375" style="135" customWidth="1"/>
    <col min="4102" max="4102" width="9.42578125" style="135" customWidth="1"/>
    <col min="4103" max="4103" width="8.140625" style="135" customWidth="1"/>
    <col min="4104" max="4104" width="8.85546875" style="135" customWidth="1"/>
    <col min="4105" max="4352" width="9.140625" style="135"/>
    <col min="4353" max="4353" width="35.140625" style="135" customWidth="1"/>
    <col min="4354" max="4354" width="5" style="135" customWidth="1"/>
    <col min="4355" max="4355" width="6.140625" style="135" customWidth="1"/>
    <col min="4356" max="4356" width="8.85546875" style="135" customWidth="1"/>
    <col min="4357" max="4357" width="13.7109375" style="135" customWidth="1"/>
    <col min="4358" max="4358" width="9.42578125" style="135" customWidth="1"/>
    <col min="4359" max="4359" width="8.140625" style="135" customWidth="1"/>
    <col min="4360" max="4360" width="8.85546875" style="135" customWidth="1"/>
    <col min="4361" max="4608" width="9.140625" style="135"/>
    <col min="4609" max="4609" width="35.140625" style="135" customWidth="1"/>
    <col min="4610" max="4610" width="5" style="135" customWidth="1"/>
    <col min="4611" max="4611" width="6.140625" style="135" customWidth="1"/>
    <col min="4612" max="4612" width="8.85546875" style="135" customWidth="1"/>
    <col min="4613" max="4613" width="13.7109375" style="135" customWidth="1"/>
    <col min="4614" max="4614" width="9.42578125" style="135" customWidth="1"/>
    <col min="4615" max="4615" width="8.140625" style="135" customWidth="1"/>
    <col min="4616" max="4616" width="8.85546875" style="135" customWidth="1"/>
    <col min="4617" max="4864" width="9.140625" style="135"/>
    <col min="4865" max="4865" width="35.140625" style="135" customWidth="1"/>
    <col min="4866" max="4866" width="5" style="135" customWidth="1"/>
    <col min="4867" max="4867" width="6.140625" style="135" customWidth="1"/>
    <col min="4868" max="4868" width="8.85546875" style="135" customWidth="1"/>
    <col min="4869" max="4869" width="13.7109375" style="135" customWidth="1"/>
    <col min="4870" max="4870" width="9.42578125" style="135" customWidth="1"/>
    <col min="4871" max="4871" width="8.140625" style="135" customWidth="1"/>
    <col min="4872" max="4872" width="8.85546875" style="135" customWidth="1"/>
    <col min="4873" max="5120" width="9.140625" style="135"/>
    <col min="5121" max="5121" width="35.140625" style="135" customWidth="1"/>
    <col min="5122" max="5122" width="5" style="135" customWidth="1"/>
    <col min="5123" max="5123" width="6.140625" style="135" customWidth="1"/>
    <col min="5124" max="5124" width="8.85546875" style="135" customWidth="1"/>
    <col min="5125" max="5125" width="13.7109375" style="135" customWidth="1"/>
    <col min="5126" max="5126" width="9.42578125" style="135" customWidth="1"/>
    <col min="5127" max="5127" width="8.140625" style="135" customWidth="1"/>
    <col min="5128" max="5128" width="8.85546875" style="135" customWidth="1"/>
    <col min="5129" max="5376" width="9.140625" style="135"/>
    <col min="5377" max="5377" width="35.140625" style="135" customWidth="1"/>
    <col min="5378" max="5378" width="5" style="135" customWidth="1"/>
    <col min="5379" max="5379" width="6.140625" style="135" customWidth="1"/>
    <col min="5380" max="5380" width="8.85546875" style="135" customWidth="1"/>
    <col min="5381" max="5381" width="13.7109375" style="135" customWidth="1"/>
    <col min="5382" max="5382" width="9.42578125" style="135" customWidth="1"/>
    <col min="5383" max="5383" width="8.140625" style="135" customWidth="1"/>
    <col min="5384" max="5384" width="8.85546875" style="135" customWidth="1"/>
    <col min="5385" max="5632" width="9.140625" style="135"/>
    <col min="5633" max="5633" width="35.140625" style="135" customWidth="1"/>
    <col min="5634" max="5634" width="5" style="135" customWidth="1"/>
    <col min="5635" max="5635" width="6.140625" style="135" customWidth="1"/>
    <col min="5636" max="5636" width="8.85546875" style="135" customWidth="1"/>
    <col min="5637" max="5637" width="13.7109375" style="135" customWidth="1"/>
    <col min="5638" max="5638" width="9.42578125" style="135" customWidth="1"/>
    <col min="5639" max="5639" width="8.140625" style="135" customWidth="1"/>
    <col min="5640" max="5640" width="8.85546875" style="135" customWidth="1"/>
    <col min="5641" max="5888" width="9.140625" style="135"/>
    <col min="5889" max="5889" width="35.140625" style="135" customWidth="1"/>
    <col min="5890" max="5890" width="5" style="135" customWidth="1"/>
    <col min="5891" max="5891" width="6.140625" style="135" customWidth="1"/>
    <col min="5892" max="5892" width="8.85546875" style="135" customWidth="1"/>
    <col min="5893" max="5893" width="13.7109375" style="135" customWidth="1"/>
    <col min="5894" max="5894" width="9.42578125" style="135" customWidth="1"/>
    <col min="5895" max="5895" width="8.140625" style="135" customWidth="1"/>
    <col min="5896" max="5896" width="8.85546875" style="135" customWidth="1"/>
    <col min="5897" max="6144" width="9.140625" style="135"/>
    <col min="6145" max="6145" width="35.140625" style="135" customWidth="1"/>
    <col min="6146" max="6146" width="5" style="135" customWidth="1"/>
    <col min="6147" max="6147" width="6.140625" style="135" customWidth="1"/>
    <col min="6148" max="6148" width="8.85546875" style="135" customWidth="1"/>
    <col min="6149" max="6149" width="13.7109375" style="135" customWidth="1"/>
    <col min="6150" max="6150" width="9.42578125" style="135" customWidth="1"/>
    <col min="6151" max="6151" width="8.140625" style="135" customWidth="1"/>
    <col min="6152" max="6152" width="8.85546875" style="135" customWidth="1"/>
    <col min="6153" max="6400" width="9.140625" style="135"/>
    <col min="6401" max="6401" width="35.140625" style="135" customWidth="1"/>
    <col min="6402" max="6402" width="5" style="135" customWidth="1"/>
    <col min="6403" max="6403" width="6.140625" style="135" customWidth="1"/>
    <col min="6404" max="6404" width="8.85546875" style="135" customWidth="1"/>
    <col min="6405" max="6405" width="13.7109375" style="135" customWidth="1"/>
    <col min="6406" max="6406" width="9.42578125" style="135" customWidth="1"/>
    <col min="6407" max="6407" width="8.140625" style="135" customWidth="1"/>
    <col min="6408" max="6408" width="8.85546875" style="135" customWidth="1"/>
    <col min="6409" max="6656" width="9.140625" style="135"/>
    <col min="6657" max="6657" width="35.140625" style="135" customWidth="1"/>
    <col min="6658" max="6658" width="5" style="135" customWidth="1"/>
    <col min="6659" max="6659" width="6.140625" style="135" customWidth="1"/>
    <col min="6660" max="6660" width="8.85546875" style="135" customWidth="1"/>
    <col min="6661" max="6661" width="13.7109375" style="135" customWidth="1"/>
    <col min="6662" max="6662" width="9.42578125" style="135" customWidth="1"/>
    <col min="6663" max="6663" width="8.140625" style="135" customWidth="1"/>
    <col min="6664" max="6664" width="8.85546875" style="135" customWidth="1"/>
    <col min="6665" max="6912" width="9.140625" style="135"/>
    <col min="6913" max="6913" width="35.140625" style="135" customWidth="1"/>
    <col min="6914" max="6914" width="5" style="135" customWidth="1"/>
    <col min="6915" max="6915" width="6.140625" style="135" customWidth="1"/>
    <col min="6916" max="6916" width="8.85546875" style="135" customWidth="1"/>
    <col min="6917" max="6917" width="13.7109375" style="135" customWidth="1"/>
    <col min="6918" max="6918" width="9.42578125" style="135" customWidth="1"/>
    <col min="6919" max="6919" width="8.140625" style="135" customWidth="1"/>
    <col min="6920" max="6920" width="8.85546875" style="135" customWidth="1"/>
    <col min="6921" max="7168" width="9.140625" style="135"/>
    <col min="7169" max="7169" width="35.140625" style="135" customWidth="1"/>
    <col min="7170" max="7170" width="5" style="135" customWidth="1"/>
    <col min="7171" max="7171" width="6.140625" style="135" customWidth="1"/>
    <col min="7172" max="7172" width="8.85546875" style="135" customWidth="1"/>
    <col min="7173" max="7173" width="13.7109375" style="135" customWidth="1"/>
    <col min="7174" max="7174" width="9.42578125" style="135" customWidth="1"/>
    <col min="7175" max="7175" width="8.140625" style="135" customWidth="1"/>
    <col min="7176" max="7176" width="8.85546875" style="135" customWidth="1"/>
    <col min="7177" max="7424" width="9.140625" style="135"/>
    <col min="7425" max="7425" width="35.140625" style="135" customWidth="1"/>
    <col min="7426" max="7426" width="5" style="135" customWidth="1"/>
    <col min="7427" max="7427" width="6.140625" style="135" customWidth="1"/>
    <col min="7428" max="7428" width="8.85546875" style="135" customWidth="1"/>
    <col min="7429" max="7429" width="13.7109375" style="135" customWidth="1"/>
    <col min="7430" max="7430" width="9.42578125" style="135" customWidth="1"/>
    <col min="7431" max="7431" width="8.140625" style="135" customWidth="1"/>
    <col min="7432" max="7432" width="8.85546875" style="135" customWidth="1"/>
    <col min="7433" max="7680" width="9.140625" style="135"/>
    <col min="7681" max="7681" width="35.140625" style="135" customWidth="1"/>
    <col min="7682" max="7682" width="5" style="135" customWidth="1"/>
    <col min="7683" max="7683" width="6.140625" style="135" customWidth="1"/>
    <col min="7684" max="7684" width="8.85546875" style="135" customWidth="1"/>
    <col min="7685" max="7685" width="13.7109375" style="135" customWidth="1"/>
    <col min="7686" max="7686" width="9.42578125" style="135" customWidth="1"/>
    <col min="7687" max="7687" width="8.140625" style="135" customWidth="1"/>
    <col min="7688" max="7688" width="8.85546875" style="135" customWidth="1"/>
    <col min="7689" max="7936" width="9.140625" style="135"/>
    <col min="7937" max="7937" width="35.140625" style="135" customWidth="1"/>
    <col min="7938" max="7938" width="5" style="135" customWidth="1"/>
    <col min="7939" max="7939" width="6.140625" style="135" customWidth="1"/>
    <col min="7940" max="7940" width="8.85546875" style="135" customWidth="1"/>
    <col min="7941" max="7941" width="13.7109375" style="135" customWidth="1"/>
    <col min="7942" max="7942" width="9.42578125" style="135" customWidth="1"/>
    <col min="7943" max="7943" width="8.140625" style="135" customWidth="1"/>
    <col min="7944" max="7944" width="8.85546875" style="135" customWidth="1"/>
    <col min="7945" max="8192" width="9.140625" style="135"/>
    <col min="8193" max="8193" width="35.140625" style="135" customWidth="1"/>
    <col min="8194" max="8194" width="5" style="135" customWidth="1"/>
    <col min="8195" max="8195" width="6.140625" style="135" customWidth="1"/>
    <col min="8196" max="8196" width="8.85546875" style="135" customWidth="1"/>
    <col min="8197" max="8197" width="13.7109375" style="135" customWidth="1"/>
    <col min="8198" max="8198" width="9.42578125" style="135" customWidth="1"/>
    <col min="8199" max="8199" width="8.140625" style="135" customWidth="1"/>
    <col min="8200" max="8200" width="8.85546875" style="135" customWidth="1"/>
    <col min="8201" max="8448" width="9.140625" style="135"/>
    <col min="8449" max="8449" width="35.140625" style="135" customWidth="1"/>
    <col min="8450" max="8450" width="5" style="135" customWidth="1"/>
    <col min="8451" max="8451" width="6.140625" style="135" customWidth="1"/>
    <col min="8452" max="8452" width="8.85546875" style="135" customWidth="1"/>
    <col min="8453" max="8453" width="13.7109375" style="135" customWidth="1"/>
    <col min="8454" max="8454" width="9.42578125" style="135" customWidth="1"/>
    <col min="8455" max="8455" width="8.140625" style="135" customWidth="1"/>
    <col min="8456" max="8456" width="8.85546875" style="135" customWidth="1"/>
    <col min="8457" max="8704" width="9.140625" style="135"/>
    <col min="8705" max="8705" width="35.140625" style="135" customWidth="1"/>
    <col min="8706" max="8706" width="5" style="135" customWidth="1"/>
    <col min="8707" max="8707" width="6.140625" style="135" customWidth="1"/>
    <col min="8708" max="8708" width="8.85546875" style="135" customWidth="1"/>
    <col min="8709" max="8709" width="13.7109375" style="135" customWidth="1"/>
    <col min="8710" max="8710" width="9.42578125" style="135" customWidth="1"/>
    <col min="8711" max="8711" width="8.140625" style="135" customWidth="1"/>
    <col min="8712" max="8712" width="8.85546875" style="135" customWidth="1"/>
    <col min="8713" max="8960" width="9.140625" style="135"/>
    <col min="8961" max="8961" width="35.140625" style="135" customWidth="1"/>
    <col min="8962" max="8962" width="5" style="135" customWidth="1"/>
    <col min="8963" max="8963" width="6.140625" style="135" customWidth="1"/>
    <col min="8964" max="8964" width="8.85546875" style="135" customWidth="1"/>
    <col min="8965" max="8965" width="13.7109375" style="135" customWidth="1"/>
    <col min="8966" max="8966" width="9.42578125" style="135" customWidth="1"/>
    <col min="8967" max="8967" width="8.140625" style="135" customWidth="1"/>
    <col min="8968" max="8968" width="8.85546875" style="135" customWidth="1"/>
    <col min="8969" max="9216" width="9.140625" style="135"/>
    <col min="9217" max="9217" width="35.140625" style="135" customWidth="1"/>
    <col min="9218" max="9218" width="5" style="135" customWidth="1"/>
    <col min="9219" max="9219" width="6.140625" style="135" customWidth="1"/>
    <col min="9220" max="9220" width="8.85546875" style="135" customWidth="1"/>
    <col min="9221" max="9221" width="13.7109375" style="135" customWidth="1"/>
    <col min="9222" max="9222" width="9.42578125" style="135" customWidth="1"/>
    <col min="9223" max="9223" width="8.140625" style="135" customWidth="1"/>
    <col min="9224" max="9224" width="8.85546875" style="135" customWidth="1"/>
    <col min="9225" max="9472" width="9.140625" style="135"/>
    <col min="9473" max="9473" width="35.140625" style="135" customWidth="1"/>
    <col min="9474" max="9474" width="5" style="135" customWidth="1"/>
    <col min="9475" max="9475" width="6.140625" style="135" customWidth="1"/>
    <col min="9476" max="9476" width="8.85546875" style="135" customWidth="1"/>
    <col min="9477" max="9477" width="13.7109375" style="135" customWidth="1"/>
    <col min="9478" max="9478" width="9.42578125" style="135" customWidth="1"/>
    <col min="9479" max="9479" width="8.140625" style="135" customWidth="1"/>
    <col min="9480" max="9480" width="8.85546875" style="135" customWidth="1"/>
    <col min="9481" max="9728" width="9.140625" style="135"/>
    <col min="9729" max="9729" width="35.140625" style="135" customWidth="1"/>
    <col min="9730" max="9730" width="5" style="135" customWidth="1"/>
    <col min="9731" max="9731" width="6.140625" style="135" customWidth="1"/>
    <col min="9732" max="9732" width="8.85546875" style="135" customWidth="1"/>
    <col min="9733" max="9733" width="13.7109375" style="135" customWidth="1"/>
    <col min="9734" max="9734" width="9.42578125" style="135" customWidth="1"/>
    <col min="9735" max="9735" width="8.140625" style="135" customWidth="1"/>
    <col min="9736" max="9736" width="8.85546875" style="135" customWidth="1"/>
    <col min="9737" max="9984" width="9.140625" style="135"/>
    <col min="9985" max="9985" width="35.140625" style="135" customWidth="1"/>
    <col min="9986" max="9986" width="5" style="135" customWidth="1"/>
    <col min="9987" max="9987" width="6.140625" style="135" customWidth="1"/>
    <col min="9988" max="9988" width="8.85546875" style="135" customWidth="1"/>
    <col min="9989" max="9989" width="13.7109375" style="135" customWidth="1"/>
    <col min="9990" max="9990" width="9.42578125" style="135" customWidth="1"/>
    <col min="9991" max="9991" width="8.140625" style="135" customWidth="1"/>
    <col min="9992" max="9992" width="8.85546875" style="135" customWidth="1"/>
    <col min="9993" max="10240" width="9.140625" style="135"/>
    <col min="10241" max="10241" width="35.140625" style="135" customWidth="1"/>
    <col min="10242" max="10242" width="5" style="135" customWidth="1"/>
    <col min="10243" max="10243" width="6.140625" style="135" customWidth="1"/>
    <col min="10244" max="10244" width="8.85546875" style="135" customWidth="1"/>
    <col min="10245" max="10245" width="13.7109375" style="135" customWidth="1"/>
    <col min="10246" max="10246" width="9.42578125" style="135" customWidth="1"/>
    <col min="10247" max="10247" width="8.140625" style="135" customWidth="1"/>
    <col min="10248" max="10248" width="8.85546875" style="135" customWidth="1"/>
    <col min="10249" max="10496" width="9.140625" style="135"/>
    <col min="10497" max="10497" width="35.140625" style="135" customWidth="1"/>
    <col min="10498" max="10498" width="5" style="135" customWidth="1"/>
    <col min="10499" max="10499" width="6.140625" style="135" customWidth="1"/>
    <col min="10500" max="10500" width="8.85546875" style="135" customWidth="1"/>
    <col min="10501" max="10501" width="13.7109375" style="135" customWidth="1"/>
    <col min="10502" max="10502" width="9.42578125" style="135" customWidth="1"/>
    <col min="10503" max="10503" width="8.140625" style="135" customWidth="1"/>
    <col min="10504" max="10504" width="8.85546875" style="135" customWidth="1"/>
    <col min="10505" max="10752" width="9.140625" style="135"/>
    <col min="10753" max="10753" width="35.140625" style="135" customWidth="1"/>
    <col min="10754" max="10754" width="5" style="135" customWidth="1"/>
    <col min="10755" max="10755" width="6.140625" style="135" customWidth="1"/>
    <col min="10756" max="10756" width="8.85546875" style="135" customWidth="1"/>
    <col min="10757" max="10757" width="13.7109375" style="135" customWidth="1"/>
    <col min="10758" max="10758" width="9.42578125" style="135" customWidth="1"/>
    <col min="10759" max="10759" width="8.140625" style="135" customWidth="1"/>
    <col min="10760" max="10760" width="8.85546875" style="135" customWidth="1"/>
    <col min="10761" max="11008" width="9.140625" style="135"/>
    <col min="11009" max="11009" width="35.140625" style="135" customWidth="1"/>
    <col min="11010" max="11010" width="5" style="135" customWidth="1"/>
    <col min="11011" max="11011" width="6.140625" style="135" customWidth="1"/>
    <col min="11012" max="11012" width="8.85546875" style="135" customWidth="1"/>
    <col min="11013" max="11013" width="13.7109375" style="135" customWidth="1"/>
    <col min="11014" max="11014" width="9.42578125" style="135" customWidth="1"/>
    <col min="11015" max="11015" width="8.140625" style="135" customWidth="1"/>
    <col min="11016" max="11016" width="8.85546875" style="135" customWidth="1"/>
    <col min="11017" max="11264" width="9.140625" style="135"/>
    <col min="11265" max="11265" width="35.140625" style="135" customWidth="1"/>
    <col min="11266" max="11266" width="5" style="135" customWidth="1"/>
    <col min="11267" max="11267" width="6.140625" style="135" customWidth="1"/>
    <col min="11268" max="11268" width="8.85546875" style="135" customWidth="1"/>
    <col min="11269" max="11269" width="13.7109375" style="135" customWidth="1"/>
    <col min="11270" max="11270" width="9.42578125" style="135" customWidth="1"/>
    <col min="11271" max="11271" width="8.140625" style="135" customWidth="1"/>
    <col min="11272" max="11272" width="8.85546875" style="135" customWidth="1"/>
    <col min="11273" max="11520" width="9.140625" style="135"/>
    <col min="11521" max="11521" width="35.140625" style="135" customWidth="1"/>
    <col min="11522" max="11522" width="5" style="135" customWidth="1"/>
    <col min="11523" max="11523" width="6.140625" style="135" customWidth="1"/>
    <col min="11524" max="11524" width="8.85546875" style="135" customWidth="1"/>
    <col min="11525" max="11525" width="13.7109375" style="135" customWidth="1"/>
    <col min="11526" max="11526" width="9.42578125" style="135" customWidth="1"/>
    <col min="11527" max="11527" width="8.140625" style="135" customWidth="1"/>
    <col min="11528" max="11528" width="8.85546875" style="135" customWidth="1"/>
    <col min="11529" max="11776" width="9.140625" style="135"/>
    <col min="11777" max="11777" width="35.140625" style="135" customWidth="1"/>
    <col min="11778" max="11778" width="5" style="135" customWidth="1"/>
    <col min="11779" max="11779" width="6.140625" style="135" customWidth="1"/>
    <col min="11780" max="11780" width="8.85546875" style="135" customWidth="1"/>
    <col min="11781" max="11781" width="13.7109375" style="135" customWidth="1"/>
    <col min="11782" max="11782" width="9.42578125" style="135" customWidth="1"/>
    <col min="11783" max="11783" width="8.140625" style="135" customWidth="1"/>
    <col min="11784" max="11784" width="8.85546875" style="135" customWidth="1"/>
    <col min="11785" max="12032" width="9.140625" style="135"/>
    <col min="12033" max="12033" width="35.140625" style="135" customWidth="1"/>
    <col min="12034" max="12034" width="5" style="135" customWidth="1"/>
    <col min="12035" max="12035" width="6.140625" style="135" customWidth="1"/>
    <col min="12036" max="12036" width="8.85546875" style="135" customWidth="1"/>
    <col min="12037" max="12037" width="13.7109375" style="135" customWidth="1"/>
    <col min="12038" max="12038" width="9.42578125" style="135" customWidth="1"/>
    <col min="12039" max="12039" width="8.140625" style="135" customWidth="1"/>
    <col min="12040" max="12040" width="8.85546875" style="135" customWidth="1"/>
    <col min="12041" max="12288" width="9.140625" style="135"/>
    <col min="12289" max="12289" width="35.140625" style="135" customWidth="1"/>
    <col min="12290" max="12290" width="5" style="135" customWidth="1"/>
    <col min="12291" max="12291" width="6.140625" style="135" customWidth="1"/>
    <col min="12292" max="12292" width="8.85546875" style="135" customWidth="1"/>
    <col min="12293" max="12293" width="13.7109375" style="135" customWidth="1"/>
    <col min="12294" max="12294" width="9.42578125" style="135" customWidth="1"/>
    <col min="12295" max="12295" width="8.140625" style="135" customWidth="1"/>
    <col min="12296" max="12296" width="8.85546875" style="135" customWidth="1"/>
    <col min="12297" max="12544" width="9.140625" style="135"/>
    <col min="12545" max="12545" width="35.140625" style="135" customWidth="1"/>
    <col min="12546" max="12546" width="5" style="135" customWidth="1"/>
    <col min="12547" max="12547" width="6.140625" style="135" customWidth="1"/>
    <col min="12548" max="12548" width="8.85546875" style="135" customWidth="1"/>
    <col min="12549" max="12549" width="13.7109375" style="135" customWidth="1"/>
    <col min="12550" max="12550" width="9.42578125" style="135" customWidth="1"/>
    <col min="12551" max="12551" width="8.140625" style="135" customWidth="1"/>
    <col min="12552" max="12552" width="8.85546875" style="135" customWidth="1"/>
    <col min="12553" max="12800" width="9.140625" style="135"/>
    <col min="12801" max="12801" width="35.140625" style="135" customWidth="1"/>
    <col min="12802" max="12802" width="5" style="135" customWidth="1"/>
    <col min="12803" max="12803" width="6.140625" style="135" customWidth="1"/>
    <col min="12804" max="12804" width="8.85546875" style="135" customWidth="1"/>
    <col min="12805" max="12805" width="13.7109375" style="135" customWidth="1"/>
    <col min="12806" max="12806" width="9.42578125" style="135" customWidth="1"/>
    <col min="12807" max="12807" width="8.140625" style="135" customWidth="1"/>
    <col min="12808" max="12808" width="8.85546875" style="135" customWidth="1"/>
    <col min="12809" max="13056" width="9.140625" style="135"/>
    <col min="13057" max="13057" width="35.140625" style="135" customWidth="1"/>
    <col min="13058" max="13058" width="5" style="135" customWidth="1"/>
    <col min="13059" max="13059" width="6.140625" style="135" customWidth="1"/>
    <col min="13060" max="13060" width="8.85546875" style="135" customWidth="1"/>
    <col min="13061" max="13061" width="13.7109375" style="135" customWidth="1"/>
    <col min="13062" max="13062" width="9.42578125" style="135" customWidth="1"/>
    <col min="13063" max="13063" width="8.140625" style="135" customWidth="1"/>
    <col min="13064" max="13064" width="8.85546875" style="135" customWidth="1"/>
    <col min="13065" max="13312" width="9.140625" style="135"/>
    <col min="13313" max="13313" width="35.140625" style="135" customWidth="1"/>
    <col min="13314" max="13314" width="5" style="135" customWidth="1"/>
    <col min="13315" max="13315" width="6.140625" style="135" customWidth="1"/>
    <col min="13316" max="13316" width="8.85546875" style="135" customWidth="1"/>
    <col min="13317" max="13317" width="13.7109375" style="135" customWidth="1"/>
    <col min="13318" max="13318" width="9.42578125" style="135" customWidth="1"/>
    <col min="13319" max="13319" width="8.140625" style="135" customWidth="1"/>
    <col min="13320" max="13320" width="8.85546875" style="135" customWidth="1"/>
    <col min="13321" max="13568" width="9.140625" style="135"/>
    <col min="13569" max="13569" width="35.140625" style="135" customWidth="1"/>
    <col min="13570" max="13570" width="5" style="135" customWidth="1"/>
    <col min="13571" max="13571" width="6.140625" style="135" customWidth="1"/>
    <col min="13572" max="13572" width="8.85546875" style="135" customWidth="1"/>
    <col min="13573" max="13573" width="13.7109375" style="135" customWidth="1"/>
    <col min="13574" max="13574" width="9.42578125" style="135" customWidth="1"/>
    <col min="13575" max="13575" width="8.140625" style="135" customWidth="1"/>
    <col min="13576" max="13576" width="8.85546875" style="135" customWidth="1"/>
    <col min="13577" max="13824" width="9.140625" style="135"/>
    <col min="13825" max="13825" width="35.140625" style="135" customWidth="1"/>
    <col min="13826" max="13826" width="5" style="135" customWidth="1"/>
    <col min="13827" max="13827" width="6.140625" style="135" customWidth="1"/>
    <col min="13828" max="13828" width="8.85546875" style="135" customWidth="1"/>
    <col min="13829" max="13829" width="13.7109375" style="135" customWidth="1"/>
    <col min="13830" max="13830" width="9.42578125" style="135" customWidth="1"/>
    <col min="13831" max="13831" width="8.140625" style="135" customWidth="1"/>
    <col min="13832" max="13832" width="8.85546875" style="135" customWidth="1"/>
    <col min="13833" max="14080" width="9.140625" style="135"/>
    <col min="14081" max="14081" width="35.140625" style="135" customWidth="1"/>
    <col min="14082" max="14082" width="5" style="135" customWidth="1"/>
    <col min="14083" max="14083" width="6.140625" style="135" customWidth="1"/>
    <col min="14084" max="14084" width="8.85546875" style="135" customWidth="1"/>
    <col min="14085" max="14085" width="13.7109375" style="135" customWidth="1"/>
    <col min="14086" max="14086" width="9.42578125" style="135" customWidth="1"/>
    <col min="14087" max="14087" width="8.140625" style="135" customWidth="1"/>
    <col min="14088" max="14088" width="8.85546875" style="135" customWidth="1"/>
    <col min="14089" max="14336" width="9.140625" style="135"/>
    <col min="14337" max="14337" width="35.140625" style="135" customWidth="1"/>
    <col min="14338" max="14338" width="5" style="135" customWidth="1"/>
    <col min="14339" max="14339" width="6.140625" style="135" customWidth="1"/>
    <col min="14340" max="14340" width="8.85546875" style="135" customWidth="1"/>
    <col min="14341" max="14341" width="13.7109375" style="135" customWidth="1"/>
    <col min="14342" max="14342" width="9.42578125" style="135" customWidth="1"/>
    <col min="14343" max="14343" width="8.140625" style="135" customWidth="1"/>
    <col min="14344" max="14344" width="8.85546875" style="135" customWidth="1"/>
    <col min="14345" max="14592" width="9.140625" style="135"/>
    <col min="14593" max="14593" width="35.140625" style="135" customWidth="1"/>
    <col min="14594" max="14594" width="5" style="135" customWidth="1"/>
    <col min="14595" max="14595" width="6.140625" style="135" customWidth="1"/>
    <col min="14596" max="14596" width="8.85546875" style="135" customWidth="1"/>
    <col min="14597" max="14597" width="13.7109375" style="135" customWidth="1"/>
    <col min="14598" max="14598" width="9.42578125" style="135" customWidth="1"/>
    <col min="14599" max="14599" width="8.140625" style="135" customWidth="1"/>
    <col min="14600" max="14600" width="8.85546875" style="135" customWidth="1"/>
    <col min="14601" max="14848" width="9.140625" style="135"/>
    <col min="14849" max="14849" width="35.140625" style="135" customWidth="1"/>
    <col min="14850" max="14850" width="5" style="135" customWidth="1"/>
    <col min="14851" max="14851" width="6.140625" style="135" customWidth="1"/>
    <col min="14852" max="14852" width="8.85546875" style="135" customWidth="1"/>
    <col min="14853" max="14853" width="13.7109375" style="135" customWidth="1"/>
    <col min="14854" max="14854" width="9.42578125" style="135" customWidth="1"/>
    <col min="14855" max="14855" width="8.140625" style="135" customWidth="1"/>
    <col min="14856" max="14856" width="8.85546875" style="135" customWidth="1"/>
    <col min="14857" max="15104" width="9.140625" style="135"/>
    <col min="15105" max="15105" width="35.140625" style="135" customWidth="1"/>
    <col min="15106" max="15106" width="5" style="135" customWidth="1"/>
    <col min="15107" max="15107" width="6.140625" style="135" customWidth="1"/>
    <col min="15108" max="15108" width="8.85546875" style="135" customWidth="1"/>
    <col min="15109" max="15109" width="13.7109375" style="135" customWidth="1"/>
    <col min="15110" max="15110" width="9.42578125" style="135" customWidth="1"/>
    <col min="15111" max="15111" width="8.140625" style="135" customWidth="1"/>
    <col min="15112" max="15112" width="8.85546875" style="135" customWidth="1"/>
    <col min="15113" max="15360" width="9.140625" style="135"/>
    <col min="15361" max="15361" width="35.140625" style="135" customWidth="1"/>
    <col min="15362" max="15362" width="5" style="135" customWidth="1"/>
    <col min="15363" max="15363" width="6.140625" style="135" customWidth="1"/>
    <col min="15364" max="15364" width="8.85546875" style="135" customWidth="1"/>
    <col min="15365" max="15365" width="13.7109375" style="135" customWidth="1"/>
    <col min="15366" max="15366" width="9.42578125" style="135" customWidth="1"/>
    <col min="15367" max="15367" width="8.140625" style="135" customWidth="1"/>
    <col min="15368" max="15368" width="8.85546875" style="135" customWidth="1"/>
    <col min="15369" max="15616" width="9.140625" style="135"/>
    <col min="15617" max="15617" width="35.140625" style="135" customWidth="1"/>
    <col min="15618" max="15618" width="5" style="135" customWidth="1"/>
    <col min="15619" max="15619" width="6.140625" style="135" customWidth="1"/>
    <col min="15620" max="15620" width="8.85546875" style="135" customWidth="1"/>
    <col min="15621" max="15621" width="13.7109375" style="135" customWidth="1"/>
    <col min="15622" max="15622" width="9.42578125" style="135" customWidth="1"/>
    <col min="15623" max="15623" width="8.140625" style="135" customWidth="1"/>
    <col min="15624" max="15624" width="8.85546875" style="135" customWidth="1"/>
    <col min="15625" max="15872" width="9.140625" style="135"/>
    <col min="15873" max="15873" width="35.140625" style="135" customWidth="1"/>
    <col min="15874" max="15874" width="5" style="135" customWidth="1"/>
    <col min="15875" max="15875" width="6.140625" style="135" customWidth="1"/>
    <col min="15876" max="15876" width="8.85546875" style="135" customWidth="1"/>
    <col min="15877" max="15877" width="13.7109375" style="135" customWidth="1"/>
    <col min="15878" max="15878" width="9.42578125" style="135" customWidth="1"/>
    <col min="15879" max="15879" width="8.140625" style="135" customWidth="1"/>
    <col min="15880" max="15880" width="8.85546875" style="135" customWidth="1"/>
    <col min="15881" max="16128" width="9.140625" style="135"/>
    <col min="16129" max="16129" width="35.140625" style="135" customWidth="1"/>
    <col min="16130" max="16130" width="5" style="135" customWidth="1"/>
    <col min="16131" max="16131" width="6.140625" style="135" customWidth="1"/>
    <col min="16132" max="16132" width="8.85546875" style="135" customWidth="1"/>
    <col min="16133" max="16133" width="13.7109375" style="135" customWidth="1"/>
    <col min="16134" max="16134" width="9.42578125" style="135" customWidth="1"/>
    <col min="16135" max="16135" width="8.140625" style="135" customWidth="1"/>
    <col min="16136" max="16136" width="8.85546875" style="135" customWidth="1"/>
    <col min="16137" max="16384" width="9.140625" style="135"/>
  </cols>
  <sheetData>
    <row r="1" spans="1:8" s="164" customFormat="1" ht="18.75" customHeight="1">
      <c r="A1" s="162" t="s">
        <v>160</v>
      </c>
      <c r="B1" s="134"/>
      <c r="C1" s="163"/>
      <c r="D1" s="163"/>
      <c r="E1" s="163"/>
      <c r="F1" s="163"/>
      <c r="G1" s="163"/>
      <c r="H1" s="163"/>
    </row>
    <row r="2" spans="1:8" ht="14.25" customHeight="1">
      <c r="A2" s="268" t="s">
        <v>291</v>
      </c>
      <c r="B2" s="268"/>
      <c r="C2" s="268"/>
      <c r="D2" s="268"/>
      <c r="E2" s="268"/>
      <c r="F2" s="268"/>
      <c r="G2" s="268"/>
      <c r="H2" s="268"/>
    </row>
    <row r="3" spans="1:8" ht="13.15" customHeight="1">
      <c r="A3" s="269" t="s">
        <v>161</v>
      </c>
      <c r="B3" s="269"/>
      <c r="C3" s="269"/>
      <c r="D3" s="269"/>
      <c r="E3" s="269"/>
      <c r="F3" s="269"/>
      <c r="G3" s="269"/>
      <c r="H3" s="269"/>
    </row>
    <row r="4" spans="1:8">
      <c r="H4" s="165"/>
    </row>
    <row r="5" spans="1:8" ht="53.25" customHeight="1">
      <c r="A5" s="270"/>
      <c r="B5" s="272" t="s">
        <v>162</v>
      </c>
      <c r="C5" s="274" t="s">
        <v>163</v>
      </c>
      <c r="D5" s="274"/>
      <c r="E5" s="275" t="s">
        <v>164</v>
      </c>
      <c r="F5" s="275" t="s">
        <v>165</v>
      </c>
      <c r="G5" s="277" t="s">
        <v>166</v>
      </c>
      <c r="H5" s="278"/>
    </row>
    <row r="6" spans="1:8" ht="51.75" customHeight="1">
      <c r="A6" s="271"/>
      <c r="B6" s="273"/>
      <c r="C6" s="166" t="s">
        <v>167</v>
      </c>
      <c r="D6" s="166" t="s">
        <v>168</v>
      </c>
      <c r="E6" s="276"/>
      <c r="F6" s="276"/>
      <c r="G6" s="189" t="s">
        <v>169</v>
      </c>
      <c r="H6" s="189" t="s">
        <v>170</v>
      </c>
    </row>
    <row r="7" spans="1:8" s="170" customFormat="1" ht="14.25" customHeight="1">
      <c r="A7" s="167" t="s">
        <v>44</v>
      </c>
      <c r="B7" s="137" t="s">
        <v>48</v>
      </c>
      <c r="C7" s="168">
        <v>1</v>
      </c>
      <c r="D7" s="169">
        <v>2</v>
      </c>
      <c r="E7" s="168">
        <v>3</v>
      </c>
      <c r="F7" s="169">
        <v>4</v>
      </c>
      <c r="G7" s="168">
        <v>5</v>
      </c>
      <c r="H7" s="169">
        <v>6</v>
      </c>
    </row>
    <row r="8" spans="1:8" ht="20.25" customHeight="1">
      <c r="A8" s="171" t="s">
        <v>167</v>
      </c>
      <c r="B8" s="138" t="s">
        <v>171</v>
      </c>
      <c r="C8" s="139">
        <v>30693</v>
      </c>
      <c r="D8" s="139">
        <v>30436</v>
      </c>
      <c r="E8" s="139">
        <v>27833</v>
      </c>
      <c r="F8" s="139">
        <v>1126</v>
      </c>
      <c r="G8" s="139">
        <v>44902</v>
      </c>
      <c r="H8" s="139">
        <v>14285</v>
      </c>
    </row>
    <row r="9" spans="1:8" ht="15.75" customHeight="1">
      <c r="A9" s="172" t="s">
        <v>172</v>
      </c>
      <c r="B9" s="140"/>
      <c r="C9" s="173"/>
      <c r="D9" s="173"/>
      <c r="E9" s="173"/>
      <c r="F9" s="173"/>
      <c r="G9" s="173"/>
      <c r="H9" s="173"/>
    </row>
    <row r="10" spans="1:8" ht="14.25" customHeight="1">
      <c r="A10" s="174" t="s">
        <v>173</v>
      </c>
      <c r="B10" s="141"/>
      <c r="C10" s="175"/>
      <c r="D10" s="175"/>
      <c r="E10" s="175"/>
      <c r="F10" s="175"/>
      <c r="G10" s="175"/>
      <c r="H10" s="175"/>
    </row>
    <row r="11" spans="1:8" ht="29.25" customHeight="1">
      <c r="A11" s="142" t="s">
        <v>5</v>
      </c>
      <c r="B11" s="143" t="s">
        <v>174</v>
      </c>
      <c r="C11" s="176">
        <v>9932</v>
      </c>
      <c r="D11" s="176">
        <v>9911</v>
      </c>
      <c r="E11" s="176">
        <v>9659</v>
      </c>
      <c r="F11" s="176">
        <v>80</v>
      </c>
      <c r="G11" s="176">
        <v>10670</v>
      </c>
      <c r="H11" s="176">
        <v>2342</v>
      </c>
    </row>
    <row r="12" spans="1:8" ht="33" customHeight="1">
      <c r="A12" s="144" t="s">
        <v>6</v>
      </c>
      <c r="B12" s="138" t="s">
        <v>175</v>
      </c>
      <c r="C12" s="177">
        <v>108</v>
      </c>
      <c r="D12" s="178">
        <v>106</v>
      </c>
      <c r="E12" s="178">
        <v>97</v>
      </c>
      <c r="F12" s="178">
        <v>3</v>
      </c>
      <c r="G12" s="178">
        <v>136</v>
      </c>
      <c r="H12" s="178">
        <v>41</v>
      </c>
    </row>
    <row r="13" spans="1:8" ht="21" customHeight="1">
      <c r="A13" s="144" t="s">
        <v>176</v>
      </c>
      <c r="B13" s="143" t="s">
        <v>177</v>
      </c>
      <c r="C13" s="177">
        <v>5452</v>
      </c>
      <c r="D13" s="178">
        <v>5369</v>
      </c>
      <c r="E13" s="178">
        <v>4582</v>
      </c>
      <c r="F13" s="178">
        <v>332</v>
      </c>
      <c r="G13" s="178">
        <v>5216</v>
      </c>
      <c r="H13" s="178">
        <v>1480</v>
      </c>
    </row>
    <row r="14" spans="1:8" ht="30" customHeight="1">
      <c r="A14" s="144" t="s">
        <v>8</v>
      </c>
      <c r="B14" s="138" t="s">
        <v>178</v>
      </c>
      <c r="C14" s="177">
        <v>381</v>
      </c>
      <c r="D14" s="178">
        <v>381</v>
      </c>
      <c r="E14" s="178">
        <v>344</v>
      </c>
      <c r="F14" s="178">
        <v>30</v>
      </c>
      <c r="G14" s="178">
        <v>914</v>
      </c>
      <c r="H14" s="178">
        <v>477</v>
      </c>
    </row>
    <row r="15" spans="1:8" ht="33.75" customHeight="1">
      <c r="A15" s="144" t="s">
        <v>9</v>
      </c>
      <c r="B15" s="143" t="s">
        <v>179</v>
      </c>
      <c r="C15" s="177">
        <v>324</v>
      </c>
      <c r="D15" s="178">
        <v>324</v>
      </c>
      <c r="E15" s="178">
        <v>277</v>
      </c>
      <c r="F15" s="178">
        <v>23</v>
      </c>
      <c r="G15" s="178">
        <v>220</v>
      </c>
      <c r="H15" s="178">
        <v>73</v>
      </c>
    </row>
    <row r="16" spans="1:8" ht="18.75" customHeight="1">
      <c r="A16" s="144" t="s">
        <v>10</v>
      </c>
      <c r="B16" s="138" t="s">
        <v>180</v>
      </c>
      <c r="C16" s="175">
        <v>989</v>
      </c>
      <c r="D16" s="175">
        <v>986</v>
      </c>
      <c r="E16" s="178">
        <v>834</v>
      </c>
      <c r="F16" s="178">
        <v>76</v>
      </c>
      <c r="G16" s="178">
        <v>943</v>
      </c>
      <c r="H16" s="178">
        <v>326</v>
      </c>
    </row>
    <row r="17" spans="1:8" s="170" customFormat="1" ht="31.5" customHeight="1">
      <c r="A17" s="145" t="s">
        <v>11</v>
      </c>
      <c r="B17" s="143" t="s">
        <v>181</v>
      </c>
      <c r="C17" s="179">
        <v>5011</v>
      </c>
      <c r="D17" s="179">
        <v>4976</v>
      </c>
      <c r="E17" s="179">
        <v>4442</v>
      </c>
      <c r="F17" s="179">
        <v>200</v>
      </c>
      <c r="G17" s="179">
        <v>5740</v>
      </c>
      <c r="H17" s="179">
        <v>2341</v>
      </c>
    </row>
    <row r="18" spans="1:8" ht="29.25" customHeight="1">
      <c r="A18" s="145" t="s">
        <v>12</v>
      </c>
      <c r="B18" s="138" t="s">
        <v>182</v>
      </c>
      <c r="C18" s="180">
        <v>1203</v>
      </c>
      <c r="D18" s="179">
        <v>1197</v>
      </c>
      <c r="E18" s="181">
        <v>1024</v>
      </c>
      <c r="F18" s="179">
        <v>77</v>
      </c>
      <c r="G18" s="179">
        <v>1511</v>
      </c>
      <c r="H18" s="179">
        <v>564</v>
      </c>
    </row>
    <row r="19" spans="1:8" ht="30.75" customHeight="1">
      <c r="A19" s="145" t="s">
        <v>13</v>
      </c>
      <c r="B19" s="143" t="s">
        <v>183</v>
      </c>
      <c r="C19" s="178">
        <v>631</v>
      </c>
      <c r="D19" s="178">
        <v>590</v>
      </c>
      <c r="E19" s="178">
        <v>479</v>
      </c>
      <c r="F19" s="178">
        <v>47</v>
      </c>
      <c r="G19" s="178">
        <v>617</v>
      </c>
      <c r="H19" s="178">
        <v>240</v>
      </c>
    </row>
    <row r="20" spans="1:8" ht="21" customHeight="1">
      <c r="A20" s="144" t="s">
        <v>14</v>
      </c>
      <c r="B20" s="138" t="s">
        <v>184</v>
      </c>
      <c r="C20" s="178">
        <v>129</v>
      </c>
      <c r="D20" s="178">
        <v>129</v>
      </c>
      <c r="E20" s="178">
        <v>103</v>
      </c>
      <c r="F20" s="178">
        <v>16</v>
      </c>
      <c r="G20" s="178">
        <v>361</v>
      </c>
      <c r="H20" s="178">
        <v>147</v>
      </c>
    </row>
    <row r="21" spans="1:8" ht="18.75" customHeight="1">
      <c r="A21" s="145" t="s">
        <v>15</v>
      </c>
      <c r="B21" s="143" t="s">
        <v>185</v>
      </c>
      <c r="C21" s="178">
        <v>99</v>
      </c>
      <c r="D21" s="178">
        <v>97</v>
      </c>
      <c r="E21" s="178">
        <v>79</v>
      </c>
      <c r="F21" s="178">
        <v>7</v>
      </c>
      <c r="G21" s="178">
        <v>846</v>
      </c>
      <c r="H21" s="178">
        <v>313</v>
      </c>
    </row>
    <row r="22" spans="1:8" ht="18.75" customHeight="1">
      <c r="A22" s="145" t="s">
        <v>16</v>
      </c>
      <c r="B22" s="138" t="s">
        <v>186</v>
      </c>
      <c r="C22" s="178">
        <v>269</v>
      </c>
      <c r="D22" s="178">
        <v>268</v>
      </c>
      <c r="E22" s="178">
        <v>242</v>
      </c>
      <c r="F22" s="178">
        <v>17</v>
      </c>
      <c r="G22" s="178">
        <v>232</v>
      </c>
      <c r="H22" s="178">
        <v>101</v>
      </c>
    </row>
    <row r="23" spans="1:8" ht="19.5" customHeight="1">
      <c r="A23" s="144" t="s">
        <v>17</v>
      </c>
      <c r="B23" s="143" t="s">
        <v>187</v>
      </c>
      <c r="C23" s="178">
        <v>316</v>
      </c>
      <c r="D23" s="178">
        <v>312</v>
      </c>
      <c r="E23" s="178">
        <v>289</v>
      </c>
      <c r="F23" s="178">
        <v>13</v>
      </c>
      <c r="G23" s="178">
        <v>486</v>
      </c>
      <c r="H23" s="178">
        <v>193</v>
      </c>
    </row>
    <row r="24" spans="1:8" ht="32.25" customHeight="1">
      <c r="A24" s="144" t="s">
        <v>18</v>
      </c>
      <c r="B24" s="138" t="s">
        <v>188</v>
      </c>
      <c r="C24" s="178">
        <v>461</v>
      </c>
      <c r="D24" s="178">
        <v>452</v>
      </c>
      <c r="E24" s="178">
        <v>373</v>
      </c>
      <c r="F24" s="178">
        <v>34</v>
      </c>
      <c r="G24" s="178">
        <v>705</v>
      </c>
      <c r="H24" s="178">
        <v>269</v>
      </c>
    </row>
    <row r="25" spans="1:8" ht="32.25" customHeight="1">
      <c r="A25" s="144" t="s">
        <v>189</v>
      </c>
      <c r="B25" s="143" t="s">
        <v>190</v>
      </c>
      <c r="C25" s="178">
        <v>2190</v>
      </c>
      <c r="D25" s="178">
        <v>2157</v>
      </c>
      <c r="E25" s="178">
        <v>2057</v>
      </c>
      <c r="F25" s="178">
        <v>57</v>
      </c>
      <c r="G25" s="178">
        <v>6376</v>
      </c>
      <c r="H25" s="178">
        <v>2540</v>
      </c>
    </row>
    <row r="26" spans="1:8" ht="16.5" customHeight="1">
      <c r="A26" s="146" t="s">
        <v>20</v>
      </c>
      <c r="B26" s="138" t="s">
        <v>191</v>
      </c>
      <c r="C26" s="178">
        <v>1379</v>
      </c>
      <c r="D26" s="178">
        <v>1373</v>
      </c>
      <c r="E26" s="178">
        <v>1284</v>
      </c>
      <c r="F26" s="178">
        <v>50</v>
      </c>
      <c r="G26" s="178">
        <v>855</v>
      </c>
      <c r="H26" s="178">
        <v>338</v>
      </c>
    </row>
    <row r="27" spans="1:8" ht="30.75" customHeight="1">
      <c r="A27" s="145" t="s">
        <v>21</v>
      </c>
      <c r="B27" s="143" t="s">
        <v>192</v>
      </c>
      <c r="C27" s="178">
        <v>1363</v>
      </c>
      <c r="D27" s="178">
        <v>1353</v>
      </c>
      <c r="E27" s="178">
        <v>1274</v>
      </c>
      <c r="F27" s="178">
        <v>40</v>
      </c>
      <c r="G27" s="178">
        <v>1001</v>
      </c>
      <c r="H27" s="178">
        <v>381</v>
      </c>
    </row>
    <row r="28" spans="1:8" ht="20.25" customHeight="1">
      <c r="A28" s="145" t="s">
        <v>22</v>
      </c>
      <c r="B28" s="138" t="s">
        <v>193</v>
      </c>
      <c r="C28" s="178">
        <v>227</v>
      </c>
      <c r="D28" s="178">
        <v>227</v>
      </c>
      <c r="E28" s="178">
        <v>206</v>
      </c>
      <c r="F28" s="178">
        <v>12</v>
      </c>
      <c r="G28" s="178">
        <v>183</v>
      </c>
      <c r="H28" s="178">
        <v>52</v>
      </c>
    </row>
    <row r="29" spans="1:8" ht="25.5" customHeight="1">
      <c r="A29" s="147" t="s">
        <v>23</v>
      </c>
      <c r="B29" s="148" t="s">
        <v>194</v>
      </c>
      <c r="C29" s="182">
        <v>229</v>
      </c>
      <c r="D29" s="182">
        <v>228</v>
      </c>
      <c r="E29" s="182">
        <v>188</v>
      </c>
      <c r="F29" s="182">
        <v>12</v>
      </c>
      <c r="G29" s="182">
        <v>436</v>
      </c>
      <c r="H29" s="182">
        <v>170</v>
      </c>
    </row>
    <row r="30" spans="1:8" ht="15.75">
      <c r="A30" s="265" t="s">
        <v>195</v>
      </c>
      <c r="B30" s="265"/>
      <c r="C30" s="265"/>
      <c r="D30" s="265"/>
      <c r="E30" s="265"/>
      <c r="F30" s="265"/>
      <c r="G30" s="265"/>
      <c r="H30" s="265"/>
    </row>
    <row r="31" spans="1:8" ht="42" customHeight="1">
      <c r="A31" s="266" t="s">
        <v>196</v>
      </c>
      <c r="B31" s="266"/>
      <c r="C31" s="266"/>
      <c r="D31" s="266"/>
      <c r="E31" s="266"/>
      <c r="F31" s="266"/>
      <c r="G31" s="266"/>
      <c r="H31" s="266"/>
    </row>
    <row r="32" spans="1:8" ht="15.75">
      <c r="A32" s="267" t="s">
        <v>197</v>
      </c>
      <c r="B32" s="267"/>
      <c r="C32" s="183">
        <v>7395</v>
      </c>
      <c r="D32" s="183"/>
      <c r="E32" s="183"/>
      <c r="F32" s="183"/>
      <c r="G32" s="183"/>
      <c r="H32" s="183"/>
    </row>
    <row r="33" spans="1:8" ht="15.75">
      <c r="A33" s="267" t="s">
        <v>198</v>
      </c>
      <c r="B33" s="267"/>
      <c r="C33" s="183">
        <v>1882</v>
      </c>
      <c r="D33" s="183"/>
      <c r="E33" s="183"/>
      <c r="F33" s="183"/>
      <c r="G33" s="183"/>
      <c r="H33" s="183"/>
    </row>
  </sheetData>
  <mergeCells count="12">
    <mergeCell ref="A30:H30"/>
    <mergeCell ref="A31:H31"/>
    <mergeCell ref="A32:B32"/>
    <mergeCell ref="A33:B33"/>
    <mergeCell ref="A2:H2"/>
    <mergeCell ref="A3:H3"/>
    <mergeCell ref="A5:A6"/>
    <mergeCell ref="B5:B6"/>
    <mergeCell ref="C5:D5"/>
    <mergeCell ref="E5:E6"/>
    <mergeCell ref="F5:F6"/>
    <mergeCell ref="G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opLeftCell="A4" workbookViewId="0">
      <selection activeCell="C7" sqref="C7:C15"/>
    </sheetView>
  </sheetViews>
  <sheetFormatPr defaultRowHeight="15"/>
  <cols>
    <col min="1" max="1" width="52.85546875" style="7" customWidth="1"/>
    <col min="2" max="2" width="10.7109375" style="7" customWidth="1"/>
    <col min="3" max="3" width="11.85546875" style="7" customWidth="1"/>
    <col min="4" max="4" width="16.28515625" style="7" customWidth="1"/>
  </cols>
  <sheetData>
    <row r="1" spans="1:6" ht="22.5">
      <c r="A1" s="214" t="s">
        <v>0</v>
      </c>
      <c r="B1" s="214"/>
      <c r="C1" s="214"/>
      <c r="D1" s="214"/>
    </row>
    <row r="2" spans="1:6" ht="23.25">
      <c r="A2" s="215" t="s">
        <v>26</v>
      </c>
      <c r="B2" s="215"/>
      <c r="C2" s="215"/>
      <c r="D2" s="215"/>
    </row>
    <row r="3" spans="1:6" ht="21.75" thickBot="1">
      <c r="A3" s="213" t="str">
        <f>'2.1 ВЕДи'!A3:G3</f>
        <v>Черкаська область</v>
      </c>
      <c r="B3" s="218"/>
      <c r="C3" s="218"/>
      <c r="D3" s="218"/>
    </row>
    <row r="4" spans="1:6" ht="19.5">
      <c r="A4" s="208"/>
      <c r="B4" s="216" t="s">
        <v>295</v>
      </c>
      <c r="C4" s="216"/>
      <c r="D4" s="217"/>
    </row>
    <row r="5" spans="1:6" ht="56.25">
      <c r="A5" s="209"/>
      <c r="B5" s="160" t="s">
        <v>2</v>
      </c>
      <c r="C5" s="111" t="s">
        <v>25</v>
      </c>
      <c r="D5" s="20" t="s">
        <v>3</v>
      </c>
    </row>
    <row r="6" spans="1:6" ht="18.75">
      <c r="A6" s="21" t="s">
        <v>4</v>
      </c>
      <c r="B6" s="24">
        <f>SUM(B7:B15)</f>
        <v>1126</v>
      </c>
      <c r="C6" s="24">
        <f>SUM(C7:C15)</f>
        <v>1215</v>
      </c>
      <c r="D6" s="26">
        <f>ROUND(C6/B6*100,1)</f>
        <v>107.9</v>
      </c>
      <c r="E6" s="161">
        <f>C6</f>
        <v>1215</v>
      </c>
      <c r="F6" s="154"/>
    </row>
    <row r="7" spans="1:6" ht="37.5">
      <c r="A7" s="22" t="s">
        <v>27</v>
      </c>
      <c r="B7" s="28">
        <v>90</v>
      </c>
      <c r="C7" s="28">
        <v>72</v>
      </c>
      <c r="D7" s="26">
        <f t="shared" ref="D7:D15" si="0">ROUND(C7/B7*100,1)</f>
        <v>80</v>
      </c>
      <c r="E7" s="161">
        <v>1509</v>
      </c>
      <c r="F7" s="154">
        <f>C7/E7*100</f>
        <v>4.7713717693836974</v>
      </c>
    </row>
    <row r="8" spans="1:6" ht="18.75">
      <c r="A8" s="22" t="s">
        <v>28</v>
      </c>
      <c r="B8" s="27">
        <v>85</v>
      </c>
      <c r="C8" s="28">
        <v>94</v>
      </c>
      <c r="D8" s="26">
        <f t="shared" si="0"/>
        <v>110.6</v>
      </c>
      <c r="E8" s="161">
        <v>1509</v>
      </c>
      <c r="F8" s="154">
        <f t="shared" ref="F8:F15" si="1">C8/E8*100</f>
        <v>6.2292909211398273</v>
      </c>
    </row>
    <row r="9" spans="1:6" ht="18.75">
      <c r="A9" s="22" t="s">
        <v>29</v>
      </c>
      <c r="B9" s="27">
        <v>104</v>
      </c>
      <c r="C9" s="28">
        <v>120</v>
      </c>
      <c r="D9" s="26">
        <f t="shared" si="0"/>
        <v>115.4</v>
      </c>
      <c r="E9" s="161">
        <v>1509</v>
      </c>
      <c r="F9" s="154">
        <f t="shared" si="1"/>
        <v>7.9522862823061633</v>
      </c>
    </row>
    <row r="10" spans="1:6" ht="18.75">
      <c r="A10" s="22" t="s">
        <v>30</v>
      </c>
      <c r="B10" s="27">
        <v>43</v>
      </c>
      <c r="C10" s="28">
        <v>35</v>
      </c>
      <c r="D10" s="26">
        <f t="shared" si="0"/>
        <v>81.400000000000006</v>
      </c>
      <c r="E10" s="161">
        <v>1509</v>
      </c>
      <c r="F10" s="154">
        <f t="shared" si="1"/>
        <v>2.3194168323392979</v>
      </c>
    </row>
    <row r="11" spans="1:6" ht="18.75">
      <c r="A11" s="22" t="s">
        <v>31</v>
      </c>
      <c r="B11" s="27">
        <v>133</v>
      </c>
      <c r="C11" s="28">
        <v>193</v>
      </c>
      <c r="D11" s="26">
        <f t="shared" si="0"/>
        <v>145.1</v>
      </c>
      <c r="E11" s="161">
        <v>1509</v>
      </c>
      <c r="F11" s="154">
        <f t="shared" si="1"/>
        <v>12.789927104042413</v>
      </c>
    </row>
    <row r="12" spans="1:6" ht="56.25">
      <c r="A12" s="22" t="s">
        <v>32</v>
      </c>
      <c r="B12" s="27">
        <v>14</v>
      </c>
      <c r="C12" s="28">
        <v>15</v>
      </c>
      <c r="D12" s="26">
        <f t="shared" si="0"/>
        <v>107.1</v>
      </c>
      <c r="E12" s="161">
        <v>1509</v>
      </c>
      <c r="F12" s="154">
        <f t="shared" si="1"/>
        <v>0.99403578528827041</v>
      </c>
    </row>
    <row r="13" spans="1:6" ht="18.75">
      <c r="A13" s="22" t="s">
        <v>33</v>
      </c>
      <c r="B13" s="27">
        <v>273</v>
      </c>
      <c r="C13" s="28">
        <v>294</v>
      </c>
      <c r="D13" s="26">
        <f t="shared" si="0"/>
        <v>107.7</v>
      </c>
      <c r="E13" s="161">
        <v>1509</v>
      </c>
      <c r="F13" s="154">
        <f t="shared" si="1"/>
        <v>19.483101391650099</v>
      </c>
    </row>
    <row r="14" spans="1:6" ht="75">
      <c r="A14" s="22" t="s">
        <v>34</v>
      </c>
      <c r="B14" s="27">
        <v>227</v>
      </c>
      <c r="C14" s="28">
        <v>213</v>
      </c>
      <c r="D14" s="26">
        <f t="shared" si="0"/>
        <v>93.8</v>
      </c>
      <c r="E14">
        <v>1509</v>
      </c>
      <c r="F14" s="154">
        <f t="shared" si="1"/>
        <v>14.115308151093439</v>
      </c>
    </row>
    <row r="15" spans="1:6" ht="19.5" thickBot="1">
      <c r="A15" s="23" t="s">
        <v>35</v>
      </c>
      <c r="B15" s="29">
        <v>157</v>
      </c>
      <c r="C15" s="30">
        <v>179</v>
      </c>
      <c r="D15" s="32">
        <f t="shared" si="0"/>
        <v>114</v>
      </c>
      <c r="E15">
        <v>1509</v>
      </c>
      <c r="F15" s="154">
        <f t="shared" si="1"/>
        <v>11.862160371106693</v>
      </c>
    </row>
    <row r="16" spans="1:6">
      <c r="A16" s="6"/>
      <c r="B16" s="6"/>
      <c r="C16" s="6"/>
    </row>
    <row r="17" spans="1:3">
      <c r="A17" s="6"/>
      <c r="B17" s="6"/>
      <c r="C17" s="6"/>
    </row>
  </sheetData>
  <mergeCells count="5">
    <mergeCell ref="A1:D1"/>
    <mergeCell ref="A2:D2"/>
    <mergeCell ref="A3:D3"/>
    <mergeCell ref="A4:A5"/>
    <mergeCell ref="B4:D4"/>
  </mergeCells>
  <pageMargins left="0.7" right="0.7" top="0.75" bottom="0.75" header="0.3" footer="0.3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topLeftCell="A2" workbookViewId="0">
      <selection activeCell="B6" sqref="B6:C14"/>
    </sheetView>
  </sheetViews>
  <sheetFormatPr defaultRowHeight="15"/>
  <cols>
    <col min="1" max="1" width="52.85546875" style="7" customWidth="1"/>
    <col min="2" max="2" width="24" style="7" customWidth="1"/>
    <col min="3" max="3" width="18.7109375" style="7" customWidth="1"/>
    <col min="4" max="5" width="15.42578125" style="7" customWidth="1"/>
  </cols>
  <sheetData>
    <row r="1" spans="1:5" ht="41.25" customHeight="1">
      <c r="A1" s="255" t="s">
        <v>296</v>
      </c>
      <c r="B1" s="255"/>
      <c r="C1" s="255"/>
      <c r="D1" s="255"/>
      <c r="E1" s="255"/>
    </row>
    <row r="2" spans="1:5" ht="24" thickBot="1">
      <c r="A2" s="153"/>
      <c r="B2" s="153"/>
      <c r="C2" s="153"/>
      <c r="D2" s="153"/>
      <c r="E2" s="153"/>
    </row>
    <row r="3" spans="1:5" ht="18.75">
      <c r="A3" s="208"/>
      <c r="B3" s="259" t="s">
        <v>55</v>
      </c>
      <c r="C3" s="259" t="s">
        <v>56</v>
      </c>
      <c r="D3" s="155"/>
      <c r="E3" s="263"/>
    </row>
    <row r="4" spans="1:5" ht="30" customHeight="1">
      <c r="A4" s="209"/>
      <c r="B4" s="260"/>
      <c r="C4" s="260"/>
      <c r="D4" s="156"/>
      <c r="E4" s="264"/>
    </row>
    <row r="5" spans="1:5" ht="18.75">
      <c r="A5" s="21" t="s">
        <v>4</v>
      </c>
      <c r="B5" s="55">
        <f>SUM(B6:B14)</f>
        <v>1215</v>
      </c>
      <c r="C5" s="55">
        <f>SUM(C6:C14)</f>
        <v>13967</v>
      </c>
      <c r="D5" s="157"/>
      <c r="E5" s="56"/>
    </row>
    <row r="6" spans="1:5" ht="37.5">
      <c r="A6" s="22" t="s">
        <v>27</v>
      </c>
      <c r="B6" s="150">
        <v>72</v>
      </c>
      <c r="C6" s="64">
        <v>2070</v>
      </c>
      <c r="D6" s="158">
        <v>13967</v>
      </c>
      <c r="E6" s="159">
        <f>C6/D6*100</f>
        <v>14.820648671869407</v>
      </c>
    </row>
    <row r="7" spans="1:5" ht="18.75">
      <c r="A7" s="22" t="s">
        <v>28</v>
      </c>
      <c r="B7" s="150">
        <v>94</v>
      </c>
      <c r="C7" s="64">
        <v>1214</v>
      </c>
      <c r="D7" s="158">
        <v>13967</v>
      </c>
      <c r="E7" s="159">
        <f t="shared" ref="E7:E14" si="0">C7/D7*100</f>
        <v>8.6919166607002225</v>
      </c>
    </row>
    <row r="8" spans="1:5" ht="18.75">
      <c r="A8" s="22" t="s">
        <v>29</v>
      </c>
      <c r="B8" s="150">
        <v>120</v>
      </c>
      <c r="C8" s="64">
        <v>1310</v>
      </c>
      <c r="D8" s="158">
        <v>13967</v>
      </c>
      <c r="E8" s="159">
        <f t="shared" si="0"/>
        <v>9.3792510918593823</v>
      </c>
    </row>
    <row r="9" spans="1:5" ht="18.75">
      <c r="A9" s="22" t="s">
        <v>30</v>
      </c>
      <c r="B9" s="150">
        <v>35</v>
      </c>
      <c r="C9" s="64">
        <v>820</v>
      </c>
      <c r="D9" s="158">
        <v>13967</v>
      </c>
      <c r="E9" s="159">
        <f t="shared" si="0"/>
        <v>5.8709815994844989</v>
      </c>
    </row>
    <row r="10" spans="1:5" ht="18.75">
      <c r="A10" s="22" t="s">
        <v>31</v>
      </c>
      <c r="B10" s="150">
        <v>193</v>
      </c>
      <c r="C10" s="64">
        <v>2511</v>
      </c>
      <c r="D10" s="158">
        <v>13967</v>
      </c>
      <c r="E10" s="159">
        <f t="shared" si="0"/>
        <v>17.978091215006803</v>
      </c>
    </row>
    <row r="11" spans="1:5" ht="56.25">
      <c r="A11" s="22" t="s">
        <v>32</v>
      </c>
      <c r="B11" s="150">
        <v>15</v>
      </c>
      <c r="C11" s="64">
        <v>486</v>
      </c>
      <c r="D11" s="158">
        <v>13967</v>
      </c>
      <c r="E11" s="159">
        <f t="shared" si="0"/>
        <v>3.4796305577432518</v>
      </c>
    </row>
    <row r="12" spans="1:5" ht="18.75">
      <c r="A12" s="22" t="s">
        <v>33</v>
      </c>
      <c r="B12" s="150">
        <v>294</v>
      </c>
      <c r="C12" s="64">
        <v>1209</v>
      </c>
      <c r="D12" s="158">
        <v>13967</v>
      </c>
      <c r="E12" s="159">
        <f t="shared" si="0"/>
        <v>8.6561179924106817</v>
      </c>
    </row>
    <row r="13" spans="1:5" ht="75">
      <c r="A13" s="22" t="s">
        <v>34</v>
      </c>
      <c r="B13" s="150">
        <v>213</v>
      </c>
      <c r="C13" s="64">
        <v>2259</v>
      </c>
      <c r="D13" s="158">
        <v>13967</v>
      </c>
      <c r="E13" s="159">
        <f t="shared" si="0"/>
        <v>16.173838333214004</v>
      </c>
    </row>
    <row r="14" spans="1:5" ht="19.5" thickBot="1">
      <c r="A14" s="23" t="s">
        <v>35</v>
      </c>
      <c r="B14" s="188">
        <v>179</v>
      </c>
      <c r="C14" s="68">
        <v>2088</v>
      </c>
      <c r="D14" s="158">
        <v>13967</v>
      </c>
      <c r="E14" s="159">
        <f t="shared" si="0"/>
        <v>14.949523877711748</v>
      </c>
    </row>
    <row r="15" spans="1:5">
      <c r="A15" s="6"/>
      <c r="B15" s="6"/>
      <c r="C15" s="6">
        <v>69</v>
      </c>
      <c r="D15" s="6"/>
    </row>
    <row r="16" spans="1:5">
      <c r="A16" s="6"/>
      <c r="B16" s="6"/>
      <c r="C16" s="6"/>
      <c r="D16" s="6"/>
    </row>
  </sheetData>
  <mergeCells count="5">
    <mergeCell ref="A1:E1"/>
    <mergeCell ref="A3:A4"/>
    <mergeCell ref="B3:B4"/>
    <mergeCell ref="C3:C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workbookViewId="0">
      <selection activeCell="E4" sqref="E4:G4"/>
    </sheetView>
  </sheetViews>
  <sheetFormatPr defaultRowHeight="15"/>
  <cols>
    <col min="1" max="1" width="52.85546875" style="7" customWidth="1"/>
    <col min="2" max="2" width="12.85546875" style="7" customWidth="1"/>
    <col min="3" max="3" width="12.5703125" style="7" customWidth="1"/>
    <col min="4" max="4" width="15" style="7" customWidth="1"/>
    <col min="5" max="5" width="10.7109375" style="7" customWidth="1"/>
    <col min="6" max="6" width="11.85546875" style="7" customWidth="1"/>
    <col min="7" max="7" width="16.28515625" style="7" customWidth="1"/>
  </cols>
  <sheetData>
    <row r="1" spans="1:7" ht="22.5">
      <c r="A1" s="214" t="s">
        <v>0</v>
      </c>
      <c r="B1" s="214"/>
      <c r="C1" s="214"/>
      <c r="D1" s="214"/>
      <c r="E1" s="214"/>
      <c r="F1" s="214"/>
      <c r="G1" s="214"/>
    </row>
    <row r="2" spans="1:7" ht="23.25">
      <c r="A2" s="215" t="s">
        <v>26</v>
      </c>
      <c r="B2" s="215"/>
      <c r="C2" s="215"/>
      <c r="D2" s="215"/>
      <c r="E2" s="215"/>
      <c r="F2" s="215"/>
      <c r="G2" s="215"/>
    </row>
    <row r="3" spans="1:7" ht="21.75" thickBot="1">
      <c r="A3" s="213" t="str">
        <f>'2.1 ВЕДи'!A3:G3</f>
        <v>Черкаська область</v>
      </c>
      <c r="B3" s="218"/>
      <c r="C3" s="218"/>
      <c r="D3" s="218"/>
      <c r="E3" s="218"/>
      <c r="F3" s="218"/>
      <c r="G3" s="218"/>
    </row>
    <row r="4" spans="1:7" ht="19.5">
      <c r="A4" s="208"/>
      <c r="B4" s="216" t="s">
        <v>298</v>
      </c>
      <c r="C4" s="216"/>
      <c r="D4" s="216"/>
      <c r="E4" s="216" t="s">
        <v>295</v>
      </c>
      <c r="F4" s="216"/>
      <c r="G4" s="217"/>
    </row>
    <row r="5" spans="1:7" s="115" customFormat="1" ht="75">
      <c r="A5" s="209"/>
      <c r="B5" s="110" t="s">
        <v>2</v>
      </c>
      <c r="C5" s="110" t="s">
        <v>25</v>
      </c>
      <c r="D5" s="186" t="s">
        <v>3</v>
      </c>
      <c r="E5" s="111" t="s">
        <v>2</v>
      </c>
      <c r="F5" s="111" t="s">
        <v>25</v>
      </c>
      <c r="G5" s="20" t="s">
        <v>3</v>
      </c>
    </row>
    <row r="6" spans="1:7" ht="18.75">
      <c r="A6" s="21" t="s">
        <v>4</v>
      </c>
      <c r="B6" s="24">
        <f>SUM(B7:B15)</f>
        <v>30693</v>
      </c>
      <c r="C6" s="24">
        <f>SUM(C7:C15)</f>
        <v>32578</v>
      </c>
      <c r="D6" s="25">
        <f>ROUND(C6/B6*100,1)</f>
        <v>106.1</v>
      </c>
      <c r="E6" s="24">
        <f>SUM(E7:E15)</f>
        <v>1126</v>
      </c>
      <c r="F6" s="24">
        <f>SUM(F7:F15)</f>
        <v>1215</v>
      </c>
      <c r="G6" s="26">
        <f>ROUND(F6/E6*100,1)</f>
        <v>107.9</v>
      </c>
    </row>
    <row r="7" spans="1:7" ht="37.5">
      <c r="A7" s="22" t="s">
        <v>27</v>
      </c>
      <c r="B7" s="27">
        <v>1668</v>
      </c>
      <c r="C7" s="28">
        <v>1783</v>
      </c>
      <c r="D7" s="25">
        <f t="shared" ref="D7:D15" si="0">ROUND(C7/B7*100,1)</f>
        <v>106.9</v>
      </c>
      <c r="E7" s="28">
        <v>90</v>
      </c>
      <c r="F7" s="28">
        <v>72</v>
      </c>
      <c r="G7" s="26">
        <f t="shared" ref="G7:G15" si="1">ROUND(F7/E7*100,1)</f>
        <v>80</v>
      </c>
    </row>
    <row r="8" spans="1:7" ht="18.75">
      <c r="A8" s="22" t="s">
        <v>28</v>
      </c>
      <c r="B8" s="27">
        <v>2362</v>
      </c>
      <c r="C8" s="28">
        <v>2466</v>
      </c>
      <c r="D8" s="25">
        <f t="shared" si="0"/>
        <v>104.4</v>
      </c>
      <c r="E8" s="27">
        <v>85</v>
      </c>
      <c r="F8" s="28">
        <v>94</v>
      </c>
      <c r="G8" s="26">
        <f t="shared" si="1"/>
        <v>110.6</v>
      </c>
    </row>
    <row r="9" spans="1:7" ht="18.75">
      <c r="A9" s="22" t="s">
        <v>29</v>
      </c>
      <c r="B9" s="27">
        <v>2750</v>
      </c>
      <c r="C9" s="28">
        <v>3161</v>
      </c>
      <c r="D9" s="25">
        <f t="shared" si="0"/>
        <v>114.9</v>
      </c>
      <c r="E9" s="27">
        <v>104</v>
      </c>
      <c r="F9" s="28">
        <v>120</v>
      </c>
      <c r="G9" s="26">
        <f t="shared" si="1"/>
        <v>115.4</v>
      </c>
    </row>
    <row r="10" spans="1:7" ht="18.75">
      <c r="A10" s="22" t="s">
        <v>30</v>
      </c>
      <c r="B10" s="27">
        <v>963</v>
      </c>
      <c r="C10" s="28">
        <v>1181</v>
      </c>
      <c r="D10" s="25">
        <f t="shared" si="0"/>
        <v>122.6</v>
      </c>
      <c r="E10" s="27">
        <v>43</v>
      </c>
      <c r="F10" s="28">
        <v>35</v>
      </c>
      <c r="G10" s="26">
        <f t="shared" si="1"/>
        <v>81.400000000000006</v>
      </c>
    </row>
    <row r="11" spans="1:7" ht="18.75">
      <c r="A11" s="22" t="s">
        <v>31</v>
      </c>
      <c r="B11" s="27">
        <v>4705</v>
      </c>
      <c r="C11" s="28">
        <v>4550</v>
      </c>
      <c r="D11" s="25">
        <f t="shared" si="0"/>
        <v>96.7</v>
      </c>
      <c r="E11" s="27">
        <v>133</v>
      </c>
      <c r="F11" s="28">
        <v>193</v>
      </c>
      <c r="G11" s="26">
        <f t="shared" si="1"/>
        <v>145.1</v>
      </c>
    </row>
    <row r="12" spans="1:7" ht="56.25">
      <c r="A12" s="22" t="s">
        <v>32</v>
      </c>
      <c r="B12" s="27">
        <v>1598</v>
      </c>
      <c r="C12" s="28">
        <v>1609</v>
      </c>
      <c r="D12" s="25">
        <f t="shared" si="0"/>
        <v>100.7</v>
      </c>
      <c r="E12" s="27">
        <v>14</v>
      </c>
      <c r="F12" s="28">
        <v>15</v>
      </c>
      <c r="G12" s="26">
        <f t="shared" si="1"/>
        <v>107.1</v>
      </c>
    </row>
    <row r="13" spans="1:7" ht="18.75">
      <c r="A13" s="22" t="s">
        <v>33</v>
      </c>
      <c r="B13" s="27">
        <v>3634</v>
      </c>
      <c r="C13" s="28">
        <v>3574</v>
      </c>
      <c r="D13" s="25">
        <f t="shared" si="0"/>
        <v>98.3</v>
      </c>
      <c r="E13" s="27">
        <v>273</v>
      </c>
      <c r="F13" s="28">
        <v>294</v>
      </c>
      <c r="G13" s="26">
        <f t="shared" si="1"/>
        <v>107.7</v>
      </c>
    </row>
    <row r="14" spans="1:7" ht="75">
      <c r="A14" s="22" t="s">
        <v>34</v>
      </c>
      <c r="B14" s="27">
        <v>7308</v>
      </c>
      <c r="C14" s="28">
        <v>7839</v>
      </c>
      <c r="D14" s="25">
        <f t="shared" si="0"/>
        <v>107.3</v>
      </c>
      <c r="E14" s="27">
        <v>227</v>
      </c>
      <c r="F14" s="28">
        <v>213</v>
      </c>
      <c r="G14" s="26">
        <f t="shared" si="1"/>
        <v>93.8</v>
      </c>
    </row>
    <row r="15" spans="1:7" ht="19.5" thickBot="1">
      <c r="A15" s="23" t="s">
        <v>35</v>
      </c>
      <c r="B15" s="29">
        <v>5705</v>
      </c>
      <c r="C15" s="30">
        <v>6415</v>
      </c>
      <c r="D15" s="31">
        <f t="shared" si="0"/>
        <v>112.4</v>
      </c>
      <c r="E15" s="29">
        <v>157</v>
      </c>
      <c r="F15" s="30">
        <v>179</v>
      </c>
      <c r="G15" s="32">
        <f t="shared" si="1"/>
        <v>114</v>
      </c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8"/>
  <sheetViews>
    <sheetView topLeftCell="A52" workbookViewId="0">
      <selection activeCell="A72" sqref="A72"/>
    </sheetView>
  </sheetViews>
  <sheetFormatPr defaultRowHeight="15"/>
  <cols>
    <col min="1" max="1" width="25.42578125" style="34" customWidth="1"/>
    <col min="2" max="2" width="10" style="35" customWidth="1"/>
    <col min="3" max="3" width="13" style="35" customWidth="1"/>
    <col min="4" max="5" width="12.42578125" style="35" customWidth="1"/>
    <col min="6" max="6" width="16.42578125" style="35" customWidth="1"/>
  </cols>
  <sheetData>
    <row r="1" spans="1:6" ht="20.25">
      <c r="A1" s="219" t="s">
        <v>36</v>
      </c>
      <c r="B1" s="219"/>
      <c r="C1" s="219"/>
      <c r="D1" s="219"/>
      <c r="E1" s="219"/>
      <c r="F1" s="219"/>
    </row>
    <row r="2" spans="1:6" ht="20.25">
      <c r="A2" s="33"/>
      <c r="B2" s="219" t="s">
        <v>37</v>
      </c>
      <c r="C2" s="219"/>
      <c r="D2" s="219"/>
      <c r="E2" s="33"/>
      <c r="F2" s="33"/>
    </row>
    <row r="3" spans="1:6" ht="20.25">
      <c r="A3" s="219" t="s">
        <v>311</v>
      </c>
      <c r="B3" s="219"/>
      <c r="C3" s="219"/>
      <c r="D3" s="219"/>
      <c r="E3" s="219"/>
      <c r="F3" s="219"/>
    </row>
    <row r="4" spans="1:6" ht="21">
      <c r="A4" s="223" t="str">
        <f>'2.2 групи'!A3:G3</f>
        <v>Черкаська область</v>
      </c>
      <c r="B4" s="224"/>
      <c r="C4" s="224"/>
      <c r="D4" s="224"/>
      <c r="E4" s="224"/>
      <c r="F4" s="224"/>
    </row>
    <row r="5" spans="1:6" ht="15.75">
      <c r="A5" s="220" t="s">
        <v>38</v>
      </c>
      <c r="B5" s="221" t="s">
        <v>39</v>
      </c>
      <c r="C5" s="221" t="s">
        <v>40</v>
      </c>
      <c r="D5" s="221" t="s">
        <v>41</v>
      </c>
      <c r="E5" s="222" t="s">
        <v>312</v>
      </c>
      <c r="F5" s="222"/>
    </row>
    <row r="6" spans="1:6">
      <c r="A6" s="220"/>
      <c r="B6" s="221"/>
      <c r="C6" s="221"/>
      <c r="D6" s="221"/>
      <c r="E6" s="221" t="s">
        <v>42</v>
      </c>
      <c r="F6" s="221" t="s">
        <v>43</v>
      </c>
    </row>
    <row r="7" spans="1:6">
      <c r="A7" s="220"/>
      <c r="B7" s="221"/>
      <c r="C7" s="221"/>
      <c r="D7" s="221"/>
      <c r="E7" s="221"/>
      <c r="F7" s="221"/>
    </row>
    <row r="8" spans="1:6">
      <c r="A8" s="36" t="s">
        <v>44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</row>
    <row r="9" spans="1:6" ht="15.75">
      <c r="A9" s="38" t="s">
        <v>69</v>
      </c>
      <c r="B9" s="40">
        <v>3413</v>
      </c>
      <c r="C9" s="40">
        <v>3563</v>
      </c>
      <c r="D9" s="40">
        <f t="shared" ref="D9:D58" si="0">B9-C9</f>
        <v>-150</v>
      </c>
      <c r="E9" s="40">
        <v>52</v>
      </c>
      <c r="F9" s="40">
        <v>4717</v>
      </c>
    </row>
    <row r="10" spans="1:6" ht="36" customHeight="1">
      <c r="A10" s="38" t="s">
        <v>68</v>
      </c>
      <c r="B10" s="40">
        <v>2254</v>
      </c>
      <c r="C10" s="40">
        <v>2187</v>
      </c>
      <c r="D10" s="40">
        <f t="shared" si="0"/>
        <v>67</v>
      </c>
      <c r="E10" s="40">
        <v>51</v>
      </c>
      <c r="F10" s="40">
        <v>5254</v>
      </c>
    </row>
    <row r="11" spans="1:6" ht="33" customHeight="1">
      <c r="A11" s="38" t="s">
        <v>111</v>
      </c>
      <c r="B11" s="40">
        <v>1619</v>
      </c>
      <c r="C11" s="40">
        <v>1349</v>
      </c>
      <c r="D11" s="40">
        <f t="shared" si="0"/>
        <v>270</v>
      </c>
      <c r="E11" s="40">
        <v>7</v>
      </c>
      <c r="F11" s="40">
        <v>4279</v>
      </c>
    </row>
    <row r="12" spans="1:6" ht="31.5">
      <c r="A12" s="38" t="s">
        <v>71</v>
      </c>
      <c r="B12" s="40">
        <v>1044</v>
      </c>
      <c r="C12" s="40">
        <v>1554</v>
      </c>
      <c r="D12" s="40">
        <f t="shared" si="0"/>
        <v>-510</v>
      </c>
      <c r="E12" s="40">
        <v>46</v>
      </c>
      <c r="F12" s="40">
        <v>4145</v>
      </c>
    </row>
    <row r="13" spans="1:6" ht="15.75">
      <c r="A13" s="38" t="s">
        <v>73</v>
      </c>
      <c r="B13" s="40">
        <v>761</v>
      </c>
      <c r="C13" s="40">
        <v>1070</v>
      </c>
      <c r="D13" s="40">
        <f t="shared" si="0"/>
        <v>-309</v>
      </c>
      <c r="E13" s="40">
        <v>17</v>
      </c>
      <c r="F13" s="40">
        <v>5184</v>
      </c>
    </row>
    <row r="14" spans="1:6" ht="15.75">
      <c r="A14" s="38" t="s">
        <v>94</v>
      </c>
      <c r="B14" s="40">
        <v>723</v>
      </c>
      <c r="C14" s="40">
        <v>797</v>
      </c>
      <c r="D14" s="40">
        <f t="shared" si="0"/>
        <v>-74</v>
      </c>
      <c r="E14" s="40">
        <v>7</v>
      </c>
      <c r="F14" s="40">
        <v>4456</v>
      </c>
    </row>
    <row r="15" spans="1:6" ht="15.75">
      <c r="A15" s="38" t="s">
        <v>70</v>
      </c>
      <c r="B15" s="40">
        <v>714</v>
      </c>
      <c r="C15" s="40">
        <v>895</v>
      </c>
      <c r="D15" s="40">
        <f t="shared" si="0"/>
        <v>-181</v>
      </c>
      <c r="E15" s="40">
        <v>25</v>
      </c>
      <c r="F15" s="40">
        <v>5058</v>
      </c>
    </row>
    <row r="16" spans="1:6" ht="15.75">
      <c r="A16" s="38" t="s">
        <v>75</v>
      </c>
      <c r="B16" s="40">
        <v>710</v>
      </c>
      <c r="C16" s="40">
        <v>813</v>
      </c>
      <c r="D16" s="40">
        <f t="shared" si="0"/>
        <v>-103</v>
      </c>
      <c r="E16" s="40">
        <v>37</v>
      </c>
      <c r="F16" s="40">
        <v>4254</v>
      </c>
    </row>
    <row r="17" spans="1:6" ht="31.5">
      <c r="A17" s="38" t="s">
        <v>74</v>
      </c>
      <c r="B17" s="40">
        <v>619</v>
      </c>
      <c r="C17" s="40">
        <v>1161</v>
      </c>
      <c r="D17" s="40">
        <f t="shared" si="0"/>
        <v>-542</v>
      </c>
      <c r="E17" s="40">
        <v>16</v>
      </c>
      <c r="F17" s="40">
        <v>3733</v>
      </c>
    </row>
    <row r="18" spans="1:6" ht="15.75">
      <c r="A18" s="38" t="s">
        <v>78</v>
      </c>
      <c r="B18" s="40">
        <v>535</v>
      </c>
      <c r="C18" s="40">
        <v>443</v>
      </c>
      <c r="D18" s="40">
        <f t="shared" si="0"/>
        <v>92</v>
      </c>
      <c r="E18" s="40">
        <v>25</v>
      </c>
      <c r="F18" s="40">
        <v>5712</v>
      </c>
    </row>
    <row r="19" spans="1:6" ht="31.5">
      <c r="A19" s="38" t="s">
        <v>76</v>
      </c>
      <c r="B19" s="40">
        <v>496</v>
      </c>
      <c r="C19" s="40">
        <v>638</v>
      </c>
      <c r="D19" s="40">
        <f t="shared" si="0"/>
        <v>-142</v>
      </c>
      <c r="E19" s="40">
        <v>20</v>
      </c>
      <c r="F19" s="40">
        <v>3733</v>
      </c>
    </row>
    <row r="20" spans="1:6" ht="15.75">
      <c r="A20" s="38" t="s">
        <v>79</v>
      </c>
      <c r="B20" s="40">
        <v>474</v>
      </c>
      <c r="C20" s="40">
        <v>500</v>
      </c>
      <c r="D20" s="40">
        <f t="shared" si="0"/>
        <v>-26</v>
      </c>
      <c r="E20" s="40">
        <v>1</v>
      </c>
      <c r="F20" s="40">
        <v>3730</v>
      </c>
    </row>
    <row r="21" spans="1:6" ht="15.75">
      <c r="A21" s="38" t="s">
        <v>77</v>
      </c>
      <c r="B21" s="40">
        <v>454</v>
      </c>
      <c r="C21" s="40">
        <v>275</v>
      </c>
      <c r="D21" s="40">
        <f t="shared" si="0"/>
        <v>179</v>
      </c>
      <c r="E21" s="40">
        <v>33</v>
      </c>
      <c r="F21" s="40">
        <v>5558</v>
      </c>
    </row>
    <row r="22" spans="1:6" ht="15.75">
      <c r="A22" s="38" t="s">
        <v>72</v>
      </c>
      <c r="B22" s="40">
        <v>439</v>
      </c>
      <c r="C22" s="40">
        <v>265</v>
      </c>
      <c r="D22" s="40">
        <f t="shared" si="0"/>
        <v>174</v>
      </c>
      <c r="E22" s="40">
        <v>12</v>
      </c>
      <c r="F22" s="40">
        <v>3767</v>
      </c>
    </row>
    <row r="23" spans="1:6" ht="31.5">
      <c r="A23" s="38" t="s">
        <v>147</v>
      </c>
      <c r="B23" s="40">
        <v>423</v>
      </c>
      <c r="C23" s="40">
        <v>370</v>
      </c>
      <c r="D23" s="40">
        <f t="shared" si="0"/>
        <v>53</v>
      </c>
      <c r="E23" s="40">
        <v>1</v>
      </c>
      <c r="F23" s="40">
        <v>4722</v>
      </c>
    </row>
    <row r="24" spans="1:6" ht="47.25">
      <c r="A24" s="38" t="s">
        <v>92</v>
      </c>
      <c r="B24" s="40">
        <v>384</v>
      </c>
      <c r="C24" s="40">
        <v>228</v>
      </c>
      <c r="D24" s="40">
        <f t="shared" si="0"/>
        <v>156</v>
      </c>
      <c r="E24" s="40">
        <v>3</v>
      </c>
      <c r="F24" s="40">
        <v>3930</v>
      </c>
    </row>
    <row r="25" spans="1:6" ht="78.75">
      <c r="A25" s="38" t="s">
        <v>144</v>
      </c>
      <c r="B25" s="40">
        <v>364</v>
      </c>
      <c r="C25" s="40">
        <v>255</v>
      </c>
      <c r="D25" s="40">
        <f t="shared" si="0"/>
        <v>109</v>
      </c>
      <c r="E25" s="40">
        <v>1</v>
      </c>
      <c r="F25" s="40">
        <v>4120</v>
      </c>
    </row>
    <row r="26" spans="1:6" ht="15.75">
      <c r="A26" s="38" t="s">
        <v>80</v>
      </c>
      <c r="B26" s="40">
        <v>329</v>
      </c>
      <c r="C26" s="40">
        <v>607</v>
      </c>
      <c r="D26" s="40">
        <f t="shared" si="0"/>
        <v>-278</v>
      </c>
      <c r="E26" s="40">
        <v>19</v>
      </c>
      <c r="F26" s="40">
        <v>6524</v>
      </c>
    </row>
    <row r="27" spans="1:6" ht="15.75">
      <c r="A27" s="38" t="s">
        <v>85</v>
      </c>
      <c r="B27" s="40">
        <v>281</v>
      </c>
      <c r="C27" s="40">
        <v>240</v>
      </c>
      <c r="D27" s="40">
        <f t="shared" si="0"/>
        <v>41</v>
      </c>
      <c r="E27" s="40">
        <v>25</v>
      </c>
      <c r="F27" s="40">
        <v>4085</v>
      </c>
    </row>
    <row r="28" spans="1:6" ht="94.5">
      <c r="A28" s="38" t="s">
        <v>83</v>
      </c>
      <c r="B28" s="40">
        <v>280</v>
      </c>
      <c r="C28" s="40">
        <v>239</v>
      </c>
      <c r="D28" s="40">
        <f t="shared" si="0"/>
        <v>41</v>
      </c>
      <c r="E28" s="40">
        <v>5</v>
      </c>
      <c r="F28" s="40">
        <v>4115</v>
      </c>
    </row>
    <row r="29" spans="1:6" ht="15.75">
      <c r="A29" s="38" t="s">
        <v>96</v>
      </c>
      <c r="B29" s="40">
        <v>274</v>
      </c>
      <c r="C29" s="40">
        <v>226</v>
      </c>
      <c r="D29" s="40">
        <f t="shared" si="0"/>
        <v>48</v>
      </c>
      <c r="E29" s="40">
        <v>16</v>
      </c>
      <c r="F29" s="40">
        <v>9000</v>
      </c>
    </row>
    <row r="30" spans="1:6" ht="31.5">
      <c r="A30" s="38" t="s">
        <v>81</v>
      </c>
      <c r="B30" s="40">
        <v>268</v>
      </c>
      <c r="C30" s="40">
        <v>271</v>
      </c>
      <c r="D30" s="40">
        <f t="shared" si="0"/>
        <v>-3</v>
      </c>
      <c r="E30" s="40">
        <v>12</v>
      </c>
      <c r="F30" s="40">
        <v>6362</v>
      </c>
    </row>
    <row r="31" spans="1:6" ht="15.75">
      <c r="A31" s="38" t="s">
        <v>88</v>
      </c>
      <c r="B31" s="40">
        <v>256</v>
      </c>
      <c r="C31" s="40">
        <v>145</v>
      </c>
      <c r="D31" s="40">
        <f t="shared" si="0"/>
        <v>111</v>
      </c>
      <c r="E31" s="40">
        <v>2</v>
      </c>
      <c r="F31" s="40">
        <v>4894</v>
      </c>
    </row>
    <row r="32" spans="1:6" ht="78.75">
      <c r="A32" s="38" t="s">
        <v>142</v>
      </c>
      <c r="B32" s="40">
        <v>229</v>
      </c>
      <c r="C32" s="40">
        <v>241</v>
      </c>
      <c r="D32" s="40">
        <f t="shared" si="0"/>
        <v>-12</v>
      </c>
      <c r="E32" s="40">
        <v>1</v>
      </c>
      <c r="F32" s="40">
        <v>4561</v>
      </c>
    </row>
    <row r="33" spans="1:6" ht="31.5">
      <c r="A33" s="38" t="s">
        <v>86</v>
      </c>
      <c r="B33" s="40">
        <v>223</v>
      </c>
      <c r="C33" s="40">
        <v>313</v>
      </c>
      <c r="D33" s="40">
        <f t="shared" si="0"/>
        <v>-90</v>
      </c>
      <c r="E33" s="40">
        <v>11</v>
      </c>
      <c r="F33" s="40">
        <v>4966</v>
      </c>
    </row>
    <row r="34" spans="1:6" ht="15.75">
      <c r="A34" s="38" t="s">
        <v>82</v>
      </c>
      <c r="B34" s="40">
        <v>212</v>
      </c>
      <c r="C34" s="40">
        <v>222</v>
      </c>
      <c r="D34" s="40">
        <f t="shared" si="0"/>
        <v>-10</v>
      </c>
      <c r="E34" s="40">
        <v>4</v>
      </c>
      <c r="F34" s="40">
        <v>3723</v>
      </c>
    </row>
    <row r="35" spans="1:6" ht="31.5">
      <c r="A35" s="38" t="s">
        <v>95</v>
      </c>
      <c r="B35" s="40">
        <v>209</v>
      </c>
      <c r="C35" s="40">
        <v>120</v>
      </c>
      <c r="D35" s="40">
        <f t="shared" si="0"/>
        <v>89</v>
      </c>
      <c r="E35" s="40">
        <v>1</v>
      </c>
      <c r="F35" s="40">
        <v>6700</v>
      </c>
    </row>
    <row r="36" spans="1:6" ht="31.5">
      <c r="A36" s="38" t="s">
        <v>214</v>
      </c>
      <c r="B36" s="40">
        <v>207</v>
      </c>
      <c r="C36" s="40">
        <v>102</v>
      </c>
      <c r="D36" s="40">
        <f t="shared" si="0"/>
        <v>105</v>
      </c>
      <c r="E36" s="40">
        <v>3</v>
      </c>
      <c r="F36" s="40">
        <v>5489</v>
      </c>
    </row>
    <row r="37" spans="1:6" ht="15.75">
      <c r="A37" s="38" t="s">
        <v>89</v>
      </c>
      <c r="B37" s="40">
        <v>178</v>
      </c>
      <c r="C37" s="40">
        <v>106</v>
      </c>
      <c r="D37" s="40">
        <f t="shared" si="0"/>
        <v>72</v>
      </c>
      <c r="E37" s="40">
        <v>12</v>
      </c>
      <c r="F37" s="40">
        <v>0</v>
      </c>
    </row>
    <row r="38" spans="1:6" ht="63">
      <c r="A38" s="38" t="s">
        <v>87</v>
      </c>
      <c r="B38" s="40">
        <v>174</v>
      </c>
      <c r="C38" s="40">
        <v>107</v>
      </c>
      <c r="D38" s="40">
        <f t="shared" si="0"/>
        <v>67</v>
      </c>
      <c r="E38" s="40">
        <v>18</v>
      </c>
      <c r="F38" s="40">
        <v>6944</v>
      </c>
    </row>
    <row r="39" spans="1:6" ht="15.75">
      <c r="A39" s="38" t="s">
        <v>106</v>
      </c>
      <c r="B39" s="40">
        <v>173</v>
      </c>
      <c r="C39" s="40">
        <v>192</v>
      </c>
      <c r="D39" s="40">
        <f t="shared" si="0"/>
        <v>-19</v>
      </c>
      <c r="E39" s="40">
        <v>6</v>
      </c>
      <c r="F39" s="40">
        <v>3935</v>
      </c>
    </row>
    <row r="40" spans="1:6" ht="31.5">
      <c r="A40" s="38" t="s">
        <v>212</v>
      </c>
      <c r="B40" s="40">
        <v>163</v>
      </c>
      <c r="C40" s="40">
        <v>96</v>
      </c>
      <c r="D40" s="40">
        <f t="shared" si="0"/>
        <v>67</v>
      </c>
      <c r="E40" s="40">
        <v>0</v>
      </c>
      <c r="F40" s="40">
        <v>0</v>
      </c>
    </row>
    <row r="41" spans="1:6" ht="63">
      <c r="A41" s="38" t="s">
        <v>141</v>
      </c>
      <c r="B41" s="40">
        <v>163</v>
      </c>
      <c r="C41" s="40">
        <v>156</v>
      </c>
      <c r="D41" s="40">
        <f t="shared" si="0"/>
        <v>7</v>
      </c>
      <c r="E41" s="40">
        <v>0</v>
      </c>
      <c r="F41" s="40">
        <v>0</v>
      </c>
    </row>
    <row r="42" spans="1:6" ht="63">
      <c r="A42" s="38" t="s">
        <v>109</v>
      </c>
      <c r="B42" s="40">
        <v>162</v>
      </c>
      <c r="C42" s="40">
        <v>108</v>
      </c>
      <c r="D42" s="40">
        <f t="shared" si="0"/>
        <v>54</v>
      </c>
      <c r="E42" s="40">
        <v>17</v>
      </c>
      <c r="F42" s="40">
        <v>3750</v>
      </c>
    </row>
    <row r="43" spans="1:6" ht="31.5">
      <c r="A43" s="38" t="s">
        <v>91</v>
      </c>
      <c r="B43" s="40">
        <v>152</v>
      </c>
      <c r="C43" s="40">
        <v>349</v>
      </c>
      <c r="D43" s="40">
        <f t="shared" si="0"/>
        <v>-197</v>
      </c>
      <c r="E43" s="40">
        <v>3</v>
      </c>
      <c r="F43" s="40">
        <v>3771</v>
      </c>
    </row>
    <row r="44" spans="1:6" ht="15.75">
      <c r="A44" s="38" t="s">
        <v>90</v>
      </c>
      <c r="B44" s="40">
        <v>147</v>
      </c>
      <c r="C44" s="40">
        <v>110</v>
      </c>
      <c r="D44" s="40">
        <f t="shared" si="0"/>
        <v>37</v>
      </c>
      <c r="E44" s="40">
        <v>7</v>
      </c>
      <c r="F44" s="40">
        <v>4737</v>
      </c>
    </row>
    <row r="45" spans="1:6" ht="22.5" customHeight="1">
      <c r="A45" s="38" t="s">
        <v>136</v>
      </c>
      <c r="B45" s="40">
        <v>139</v>
      </c>
      <c r="C45" s="40">
        <v>123</v>
      </c>
      <c r="D45" s="40">
        <f t="shared" si="0"/>
        <v>16</v>
      </c>
      <c r="E45" s="40">
        <v>10</v>
      </c>
      <c r="F45" s="40">
        <v>4235</v>
      </c>
    </row>
    <row r="46" spans="1:6" ht="15.75">
      <c r="A46" s="38" t="s">
        <v>125</v>
      </c>
      <c r="B46" s="40">
        <v>134</v>
      </c>
      <c r="C46" s="40">
        <v>185</v>
      </c>
      <c r="D46" s="40">
        <f t="shared" si="0"/>
        <v>-51</v>
      </c>
      <c r="E46" s="40">
        <v>5</v>
      </c>
      <c r="F46" s="40">
        <v>383</v>
      </c>
    </row>
    <row r="47" spans="1:6" ht="15.75">
      <c r="A47" s="38" t="s">
        <v>98</v>
      </c>
      <c r="B47" s="40">
        <v>122</v>
      </c>
      <c r="C47" s="40">
        <v>207</v>
      </c>
      <c r="D47" s="40">
        <f t="shared" si="0"/>
        <v>-85</v>
      </c>
      <c r="E47" s="40">
        <v>8</v>
      </c>
      <c r="F47" s="40">
        <v>3723</v>
      </c>
    </row>
    <row r="48" spans="1:6" ht="31.5">
      <c r="A48" s="38" t="s">
        <v>97</v>
      </c>
      <c r="B48" s="40">
        <v>121</v>
      </c>
      <c r="C48" s="40">
        <v>148</v>
      </c>
      <c r="D48" s="40">
        <f t="shared" si="0"/>
        <v>-27</v>
      </c>
      <c r="E48" s="40">
        <v>9</v>
      </c>
      <c r="F48" s="40">
        <v>3824</v>
      </c>
    </row>
    <row r="49" spans="1:6" ht="15.75">
      <c r="A49" s="38" t="s">
        <v>239</v>
      </c>
      <c r="B49" s="40">
        <v>121</v>
      </c>
      <c r="C49" s="40">
        <v>128</v>
      </c>
      <c r="D49" s="40">
        <f t="shared" si="0"/>
        <v>-7</v>
      </c>
      <c r="E49" s="40">
        <v>4</v>
      </c>
      <c r="F49" s="40">
        <v>3733</v>
      </c>
    </row>
    <row r="50" spans="1:6" ht="31.5">
      <c r="A50" s="38" t="s">
        <v>101</v>
      </c>
      <c r="B50" s="40">
        <v>120</v>
      </c>
      <c r="C50" s="40">
        <v>233</v>
      </c>
      <c r="D50" s="40">
        <f t="shared" si="0"/>
        <v>-113</v>
      </c>
      <c r="E50" s="40">
        <v>6</v>
      </c>
      <c r="F50" s="40">
        <v>3723</v>
      </c>
    </row>
    <row r="51" spans="1:6" ht="31.5">
      <c r="A51" s="38" t="s">
        <v>126</v>
      </c>
      <c r="B51" s="40">
        <v>114</v>
      </c>
      <c r="C51" s="40">
        <v>207</v>
      </c>
      <c r="D51" s="40">
        <f>B51-C51</f>
        <v>-93</v>
      </c>
      <c r="E51" s="40">
        <v>2</v>
      </c>
      <c r="F51" s="40">
        <v>4305</v>
      </c>
    </row>
    <row r="52" spans="1:6" ht="31.5">
      <c r="A52" s="38" t="s">
        <v>108</v>
      </c>
      <c r="B52" s="40">
        <v>109</v>
      </c>
      <c r="C52" s="40">
        <v>176</v>
      </c>
      <c r="D52" s="40">
        <f t="shared" si="0"/>
        <v>-67</v>
      </c>
      <c r="E52" s="40">
        <v>1</v>
      </c>
      <c r="F52" s="40">
        <v>4071</v>
      </c>
    </row>
    <row r="53" spans="1:6" ht="15.75">
      <c r="A53" s="39" t="s">
        <v>93</v>
      </c>
      <c r="B53" s="40">
        <v>109</v>
      </c>
      <c r="C53" s="40">
        <v>130</v>
      </c>
      <c r="D53" s="40">
        <f>B53-C53</f>
        <v>-21</v>
      </c>
      <c r="E53" s="40">
        <v>3</v>
      </c>
      <c r="F53" s="40">
        <v>3862</v>
      </c>
    </row>
    <row r="54" spans="1:6" ht="15.75">
      <c r="A54" s="38" t="s">
        <v>102</v>
      </c>
      <c r="B54" s="40">
        <v>105</v>
      </c>
      <c r="C54" s="40">
        <v>198</v>
      </c>
      <c r="D54" s="40">
        <f t="shared" si="0"/>
        <v>-93</v>
      </c>
      <c r="E54" s="40">
        <v>1</v>
      </c>
      <c r="F54" s="40">
        <v>4665</v>
      </c>
    </row>
    <row r="55" spans="1:6" ht="14.25" customHeight="1">
      <c r="A55" s="38" t="s">
        <v>127</v>
      </c>
      <c r="B55" s="40">
        <v>104</v>
      </c>
      <c r="C55" s="40">
        <v>121</v>
      </c>
      <c r="D55" s="40">
        <f t="shared" si="0"/>
        <v>-17</v>
      </c>
      <c r="E55" s="40">
        <v>10</v>
      </c>
      <c r="F55" s="40">
        <v>6433</v>
      </c>
    </row>
    <row r="56" spans="1:6" ht="15.75">
      <c r="A56" s="38" t="s">
        <v>249</v>
      </c>
      <c r="B56" s="40">
        <v>102</v>
      </c>
      <c r="C56" s="40">
        <v>77</v>
      </c>
      <c r="D56" s="40">
        <f t="shared" si="0"/>
        <v>25</v>
      </c>
      <c r="E56" s="40">
        <v>7</v>
      </c>
      <c r="F56" s="40">
        <v>4500</v>
      </c>
    </row>
    <row r="57" spans="1:6" ht="15.75">
      <c r="A57" s="38" t="s">
        <v>211</v>
      </c>
      <c r="B57" s="40">
        <v>101</v>
      </c>
      <c r="C57" s="40">
        <v>267</v>
      </c>
      <c r="D57" s="40">
        <f t="shared" si="0"/>
        <v>-166</v>
      </c>
      <c r="E57" s="40">
        <v>0</v>
      </c>
      <c r="F57" s="40">
        <v>0</v>
      </c>
    </row>
    <row r="58" spans="1:6" ht="15.75">
      <c r="A58" s="38" t="s">
        <v>103</v>
      </c>
      <c r="B58" s="40">
        <v>98</v>
      </c>
      <c r="C58" s="40">
        <v>226</v>
      </c>
      <c r="D58" s="40">
        <f t="shared" si="0"/>
        <v>-128</v>
      </c>
      <c r="E58" s="40">
        <v>4</v>
      </c>
      <c r="F58" s="40">
        <v>3723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6"/>
  <sheetViews>
    <sheetView tabSelected="1" workbookViewId="0">
      <selection activeCell="A9" sqref="A9:F9"/>
    </sheetView>
  </sheetViews>
  <sheetFormatPr defaultRowHeight="15"/>
  <cols>
    <col min="1" max="1" width="32.28515625" style="130" customWidth="1"/>
    <col min="2" max="2" width="9.28515625" style="131" customWidth="1"/>
    <col min="3" max="3" width="12.85546875" style="132" customWidth="1"/>
    <col min="4" max="4" width="14" style="132" customWidth="1"/>
    <col min="5" max="5" width="14.140625" style="132" customWidth="1"/>
    <col min="6" max="6" width="17.5703125" style="132" customWidth="1"/>
    <col min="7" max="16384" width="9.140625" style="115"/>
  </cols>
  <sheetData>
    <row r="1" spans="1:6" ht="20.25">
      <c r="A1" s="236" t="s">
        <v>36</v>
      </c>
      <c r="B1" s="236"/>
      <c r="C1" s="236"/>
      <c r="D1" s="236"/>
      <c r="E1" s="236"/>
      <c r="F1" s="236"/>
    </row>
    <row r="2" spans="1:6" ht="20.25">
      <c r="A2" s="228" t="s">
        <v>338</v>
      </c>
      <c r="B2" s="228"/>
      <c r="C2" s="228"/>
      <c r="D2" s="228"/>
      <c r="E2" s="228"/>
      <c r="F2" s="228"/>
    </row>
    <row r="3" spans="1:6" ht="20.25">
      <c r="A3" s="237" t="s">
        <v>47</v>
      </c>
      <c r="B3" s="237"/>
      <c r="C3" s="237"/>
      <c r="D3" s="237"/>
      <c r="E3" s="237"/>
      <c r="F3" s="237"/>
    </row>
    <row r="4" spans="1:6" ht="21">
      <c r="A4" s="226" t="str">
        <f>'2,3'!A4:F4</f>
        <v>Черкаська область</v>
      </c>
      <c r="B4" s="227"/>
      <c r="C4" s="227"/>
      <c r="D4" s="227"/>
      <c r="E4" s="227"/>
      <c r="F4" s="227"/>
    </row>
    <row r="5" spans="1:6" ht="15.75">
      <c r="A5" s="238" t="s">
        <v>38</v>
      </c>
      <c r="B5" s="239" t="s">
        <v>39</v>
      </c>
      <c r="C5" s="239" t="s">
        <v>40</v>
      </c>
      <c r="D5" s="239" t="s">
        <v>41</v>
      </c>
      <c r="E5" s="240" t="s">
        <v>312</v>
      </c>
      <c r="F5" s="240"/>
    </row>
    <row r="6" spans="1:6">
      <c r="A6" s="238"/>
      <c r="B6" s="239"/>
      <c r="C6" s="239"/>
      <c r="D6" s="239"/>
      <c r="E6" s="241" t="s">
        <v>135</v>
      </c>
      <c r="F6" s="242" t="s">
        <v>250</v>
      </c>
    </row>
    <row r="7" spans="1:6" ht="30" customHeight="1">
      <c r="A7" s="238"/>
      <c r="B7" s="239"/>
      <c r="C7" s="239"/>
      <c r="D7" s="239"/>
      <c r="E7" s="241"/>
      <c r="F7" s="242"/>
    </row>
    <row r="8" spans="1:6">
      <c r="A8" s="116" t="s">
        <v>48</v>
      </c>
      <c r="B8" s="116">
        <v>1</v>
      </c>
      <c r="C8" s="117">
        <v>2</v>
      </c>
      <c r="D8" s="117">
        <v>4</v>
      </c>
      <c r="E8" s="117">
        <v>4</v>
      </c>
      <c r="F8" s="117">
        <v>5</v>
      </c>
    </row>
    <row r="9" spans="1:6" ht="18.75">
      <c r="A9" s="225" t="s">
        <v>49</v>
      </c>
      <c r="B9" s="225"/>
      <c r="C9" s="225"/>
      <c r="D9" s="225"/>
      <c r="E9" s="225"/>
      <c r="F9" s="225"/>
    </row>
    <row r="10" spans="1:6" ht="15.75">
      <c r="A10" s="118" t="s">
        <v>86</v>
      </c>
      <c r="B10" s="119">
        <v>198</v>
      </c>
      <c r="C10" s="119">
        <v>291</v>
      </c>
      <c r="D10" s="120">
        <f>B10-C10</f>
        <v>-93</v>
      </c>
      <c r="E10" s="119">
        <v>12</v>
      </c>
      <c r="F10" s="120">
        <v>4852</v>
      </c>
    </row>
    <row r="11" spans="1:6" ht="15.75">
      <c r="A11" s="118" t="s">
        <v>103</v>
      </c>
      <c r="B11" s="119">
        <v>88</v>
      </c>
      <c r="C11" s="120">
        <v>211</v>
      </c>
      <c r="D11" s="120">
        <f>B11-C11</f>
        <v>-123</v>
      </c>
      <c r="E11" s="120">
        <v>7</v>
      </c>
      <c r="F11" s="120">
        <v>6289</v>
      </c>
    </row>
    <row r="12" spans="1:6" ht="15.75">
      <c r="A12" s="118" t="s">
        <v>115</v>
      </c>
      <c r="B12" s="119">
        <v>67</v>
      </c>
      <c r="C12" s="120">
        <v>184</v>
      </c>
      <c r="D12" s="120">
        <f t="shared" ref="D12:D20" si="0">B12-C12</f>
        <v>-117</v>
      </c>
      <c r="E12" s="120">
        <v>2</v>
      </c>
      <c r="F12" s="120">
        <v>6650</v>
      </c>
    </row>
    <row r="13" spans="1:6" ht="15.75">
      <c r="A13" s="118" t="s">
        <v>138</v>
      </c>
      <c r="B13" s="119">
        <v>64</v>
      </c>
      <c r="C13" s="120">
        <v>158</v>
      </c>
      <c r="D13" s="120">
        <f t="shared" si="0"/>
        <v>-94</v>
      </c>
      <c r="E13" s="120">
        <v>3</v>
      </c>
      <c r="F13" s="120">
        <v>8333</v>
      </c>
    </row>
    <row r="14" spans="1:6" ht="15.75">
      <c r="A14" s="118" t="s">
        <v>113</v>
      </c>
      <c r="B14" s="119">
        <v>60</v>
      </c>
      <c r="C14" s="120">
        <v>129</v>
      </c>
      <c r="D14" s="120">
        <f t="shared" si="0"/>
        <v>-69</v>
      </c>
      <c r="E14" s="120">
        <v>3</v>
      </c>
      <c r="F14" s="120">
        <v>9555</v>
      </c>
    </row>
    <row r="15" spans="1:6" ht="15.75">
      <c r="A15" s="118" t="s">
        <v>114</v>
      </c>
      <c r="B15" s="119">
        <v>53</v>
      </c>
      <c r="C15" s="120">
        <v>75</v>
      </c>
      <c r="D15" s="120">
        <f t="shared" si="0"/>
        <v>-22</v>
      </c>
      <c r="E15" s="120">
        <v>3</v>
      </c>
      <c r="F15" s="120">
        <v>7000</v>
      </c>
    </row>
    <row r="16" spans="1:6" ht="31.5">
      <c r="A16" s="121" t="s">
        <v>105</v>
      </c>
      <c r="B16" s="119">
        <v>50</v>
      </c>
      <c r="C16" s="120">
        <v>373</v>
      </c>
      <c r="D16" s="120">
        <f t="shared" si="0"/>
        <v>-323</v>
      </c>
      <c r="E16" s="120">
        <v>1</v>
      </c>
      <c r="F16" s="120">
        <v>4500</v>
      </c>
    </row>
    <row r="17" spans="1:6" ht="15.75">
      <c r="A17" s="121" t="s">
        <v>287</v>
      </c>
      <c r="B17" s="119">
        <v>50</v>
      </c>
      <c r="C17" s="120">
        <v>30</v>
      </c>
      <c r="D17" s="120">
        <f t="shared" si="0"/>
        <v>20</v>
      </c>
      <c r="E17" s="120">
        <v>17</v>
      </c>
      <c r="F17" s="120">
        <v>3907</v>
      </c>
    </row>
    <row r="18" spans="1:6" ht="15.75">
      <c r="A18" s="121" t="s">
        <v>230</v>
      </c>
      <c r="B18" s="119">
        <v>40</v>
      </c>
      <c r="C18" s="120">
        <v>84</v>
      </c>
      <c r="D18" s="120">
        <f t="shared" si="0"/>
        <v>-44</v>
      </c>
      <c r="E18" s="120">
        <v>1</v>
      </c>
      <c r="F18" s="120">
        <v>3723</v>
      </c>
    </row>
    <row r="19" spans="1:6" ht="15.75">
      <c r="A19" s="121" t="s">
        <v>154</v>
      </c>
      <c r="B19" s="119">
        <v>38</v>
      </c>
      <c r="C19" s="120">
        <v>52</v>
      </c>
      <c r="D19" s="120">
        <f t="shared" si="0"/>
        <v>-14</v>
      </c>
      <c r="E19" s="120">
        <v>1</v>
      </c>
      <c r="F19" s="120">
        <v>4015</v>
      </c>
    </row>
    <row r="20" spans="1:6" ht="15.75">
      <c r="A20" s="118" t="s">
        <v>153</v>
      </c>
      <c r="B20" s="119">
        <v>36</v>
      </c>
      <c r="C20" s="119">
        <v>54</v>
      </c>
      <c r="D20" s="120">
        <f t="shared" si="0"/>
        <v>-18</v>
      </c>
      <c r="E20" s="119">
        <v>2</v>
      </c>
      <c r="F20" s="120">
        <v>12218</v>
      </c>
    </row>
    <row r="21" spans="1:6" ht="18.75">
      <c r="A21" s="232" t="s">
        <v>28</v>
      </c>
      <c r="B21" s="232"/>
      <c r="C21" s="232"/>
      <c r="D21" s="232"/>
      <c r="E21" s="232"/>
      <c r="F21" s="232"/>
    </row>
    <row r="22" spans="1:6" ht="31.5">
      <c r="A22" s="114" t="s">
        <v>92</v>
      </c>
      <c r="B22" s="122">
        <v>261</v>
      </c>
      <c r="C22" s="122">
        <v>183</v>
      </c>
      <c r="D22" s="122">
        <f>B22-C22</f>
        <v>78</v>
      </c>
      <c r="E22" s="122">
        <v>84</v>
      </c>
      <c r="F22" s="122">
        <v>4118</v>
      </c>
    </row>
    <row r="23" spans="1:6" ht="15.75">
      <c r="A23" s="114" t="s">
        <v>91</v>
      </c>
      <c r="B23" s="122">
        <v>142</v>
      </c>
      <c r="C23" s="122">
        <v>331</v>
      </c>
      <c r="D23" s="122">
        <f t="shared" ref="D23:D34" si="1">B23-C23</f>
        <v>-189</v>
      </c>
      <c r="E23" s="122">
        <v>4</v>
      </c>
      <c r="F23" s="122">
        <v>4737</v>
      </c>
    </row>
    <row r="24" spans="1:6" ht="15.75">
      <c r="A24" s="114" t="s">
        <v>98</v>
      </c>
      <c r="B24" s="122">
        <v>111</v>
      </c>
      <c r="C24" s="122">
        <v>192</v>
      </c>
      <c r="D24" s="122">
        <f t="shared" si="1"/>
        <v>-81</v>
      </c>
      <c r="E24" s="122">
        <v>6</v>
      </c>
      <c r="F24" s="122">
        <v>4850</v>
      </c>
    </row>
    <row r="25" spans="1:6" ht="31.5">
      <c r="A25" s="114" t="s">
        <v>212</v>
      </c>
      <c r="B25" s="122">
        <v>105</v>
      </c>
      <c r="C25" s="122">
        <v>80</v>
      </c>
      <c r="D25" s="122">
        <f t="shared" si="1"/>
        <v>25</v>
      </c>
      <c r="E25" s="122">
        <v>43</v>
      </c>
      <c r="F25" s="122">
        <v>4553</v>
      </c>
    </row>
    <row r="26" spans="1:6" ht="15.75">
      <c r="A26" s="114" t="s">
        <v>145</v>
      </c>
      <c r="B26" s="122">
        <v>72</v>
      </c>
      <c r="C26" s="122">
        <v>96</v>
      </c>
      <c r="D26" s="122">
        <f t="shared" si="1"/>
        <v>-24</v>
      </c>
      <c r="E26" s="122">
        <v>0</v>
      </c>
      <c r="F26" s="122">
        <v>0</v>
      </c>
    </row>
    <row r="27" spans="1:6" ht="15.75">
      <c r="A27" s="114" t="s">
        <v>288</v>
      </c>
      <c r="B27" s="122">
        <v>63</v>
      </c>
      <c r="C27" s="122">
        <v>12</v>
      </c>
      <c r="D27" s="122">
        <f t="shared" si="1"/>
        <v>51</v>
      </c>
      <c r="E27" s="122">
        <v>27</v>
      </c>
      <c r="F27" s="122">
        <v>6026</v>
      </c>
    </row>
    <row r="28" spans="1:6" ht="15.75">
      <c r="A28" s="114" t="s">
        <v>99</v>
      </c>
      <c r="B28" s="122">
        <v>59</v>
      </c>
      <c r="C28" s="122">
        <v>52</v>
      </c>
      <c r="D28" s="122">
        <f t="shared" si="1"/>
        <v>7</v>
      </c>
      <c r="E28" s="122">
        <v>1</v>
      </c>
      <c r="F28" s="122">
        <v>5826</v>
      </c>
    </row>
    <row r="29" spans="1:6" ht="15.75">
      <c r="A29" s="114" t="s">
        <v>118</v>
      </c>
      <c r="B29" s="122">
        <v>55</v>
      </c>
      <c r="C29" s="122">
        <v>63</v>
      </c>
      <c r="D29" s="122">
        <f t="shared" si="1"/>
        <v>-8</v>
      </c>
      <c r="E29" s="122">
        <v>6</v>
      </c>
      <c r="F29" s="122">
        <v>5000</v>
      </c>
    </row>
    <row r="30" spans="1:6" ht="31.5">
      <c r="A30" s="114" t="s">
        <v>117</v>
      </c>
      <c r="B30" s="122">
        <v>54</v>
      </c>
      <c r="C30" s="122">
        <v>1</v>
      </c>
      <c r="D30" s="122">
        <f t="shared" si="1"/>
        <v>53</v>
      </c>
      <c r="E30" s="122">
        <v>4</v>
      </c>
      <c r="F30" s="122">
        <v>4477</v>
      </c>
    </row>
    <row r="31" spans="1:6" ht="15.75">
      <c r="A31" s="114" t="s">
        <v>116</v>
      </c>
      <c r="B31" s="122">
        <v>50</v>
      </c>
      <c r="C31" s="122">
        <v>72</v>
      </c>
      <c r="D31" s="122">
        <f t="shared" si="1"/>
        <v>-22</v>
      </c>
      <c r="E31" s="122">
        <v>4</v>
      </c>
      <c r="F31" s="122">
        <v>4987</v>
      </c>
    </row>
    <row r="32" spans="1:6" ht="15.75">
      <c r="A32" s="114" t="s">
        <v>119</v>
      </c>
      <c r="B32" s="122">
        <v>45</v>
      </c>
      <c r="C32" s="122">
        <v>113</v>
      </c>
      <c r="D32" s="122">
        <f t="shared" si="1"/>
        <v>-68</v>
      </c>
      <c r="E32" s="122">
        <v>1</v>
      </c>
      <c r="F32" s="122">
        <v>5888</v>
      </c>
    </row>
    <row r="33" spans="1:6" ht="31.5">
      <c r="A33" s="114" t="s">
        <v>248</v>
      </c>
      <c r="B33" s="122">
        <v>44</v>
      </c>
      <c r="C33" s="122">
        <v>72</v>
      </c>
      <c r="D33" s="122">
        <f t="shared" si="1"/>
        <v>-28</v>
      </c>
      <c r="E33" s="122">
        <v>5</v>
      </c>
      <c r="F33" s="122">
        <v>4200</v>
      </c>
    </row>
    <row r="34" spans="1:6" ht="15.75">
      <c r="A34" s="114" t="s">
        <v>112</v>
      </c>
      <c r="B34" s="122">
        <v>41</v>
      </c>
      <c r="C34" s="122">
        <v>43</v>
      </c>
      <c r="D34" s="122">
        <f t="shared" si="1"/>
        <v>-2</v>
      </c>
      <c r="E34" s="122">
        <v>2</v>
      </c>
      <c r="F34" s="122">
        <v>4650</v>
      </c>
    </row>
    <row r="35" spans="1:6" ht="21.75" customHeight="1">
      <c r="A35" s="229" t="s">
        <v>29</v>
      </c>
      <c r="B35" s="230"/>
      <c r="C35" s="230"/>
      <c r="D35" s="230"/>
      <c r="E35" s="230"/>
      <c r="F35" s="231"/>
    </row>
    <row r="36" spans="1:6" ht="15.75">
      <c r="A36" s="118" t="s">
        <v>70</v>
      </c>
      <c r="B36" s="121">
        <v>638</v>
      </c>
      <c r="C36" s="123">
        <v>833</v>
      </c>
      <c r="D36" s="123">
        <f>B36-C36</f>
        <v>-195</v>
      </c>
      <c r="E36" s="123">
        <v>37</v>
      </c>
      <c r="F36" s="184">
        <v>5059</v>
      </c>
    </row>
    <row r="37" spans="1:6" ht="15.75">
      <c r="A37" s="118" t="s">
        <v>72</v>
      </c>
      <c r="B37" s="121">
        <v>401</v>
      </c>
      <c r="C37" s="123">
        <v>233</v>
      </c>
      <c r="D37" s="123">
        <f t="shared" ref="D37:D48" si="2">B37-C37</f>
        <v>168</v>
      </c>
      <c r="E37" s="123">
        <v>19</v>
      </c>
      <c r="F37" s="184">
        <v>3767</v>
      </c>
    </row>
    <row r="38" spans="1:6" ht="15.75">
      <c r="A38" s="118" t="s">
        <v>95</v>
      </c>
      <c r="B38" s="121">
        <v>194</v>
      </c>
      <c r="C38" s="123">
        <v>102</v>
      </c>
      <c r="D38" s="123">
        <f t="shared" si="2"/>
        <v>92</v>
      </c>
      <c r="E38" s="123">
        <v>1</v>
      </c>
      <c r="F38" s="123">
        <v>9000</v>
      </c>
    </row>
    <row r="39" spans="1:6" ht="15.75">
      <c r="A39" s="118" t="s">
        <v>88</v>
      </c>
      <c r="B39" s="121">
        <v>173</v>
      </c>
      <c r="C39" s="123">
        <v>129</v>
      </c>
      <c r="D39" s="123">
        <f t="shared" si="2"/>
        <v>44</v>
      </c>
      <c r="E39" s="123">
        <v>17</v>
      </c>
      <c r="F39" s="123">
        <v>4757</v>
      </c>
    </row>
    <row r="40" spans="1:6" ht="15.75">
      <c r="A40" s="118" t="s">
        <v>84</v>
      </c>
      <c r="B40" s="121">
        <v>90</v>
      </c>
      <c r="C40" s="123">
        <v>44</v>
      </c>
      <c r="D40" s="123">
        <f t="shared" si="2"/>
        <v>46</v>
      </c>
      <c r="E40" s="123">
        <v>3</v>
      </c>
      <c r="F40" s="123">
        <v>6433</v>
      </c>
    </row>
    <row r="41" spans="1:6" ht="15.75">
      <c r="A41" s="118" t="s">
        <v>122</v>
      </c>
      <c r="B41" s="121">
        <v>77</v>
      </c>
      <c r="C41" s="123">
        <v>70</v>
      </c>
      <c r="D41" s="123">
        <f t="shared" si="2"/>
        <v>7</v>
      </c>
      <c r="E41" s="123">
        <v>7</v>
      </c>
      <c r="F41" s="123">
        <v>4312</v>
      </c>
    </row>
    <row r="42" spans="1:6" ht="15.75">
      <c r="A42" s="118" t="s">
        <v>124</v>
      </c>
      <c r="B42" s="121">
        <v>76</v>
      </c>
      <c r="C42" s="123">
        <v>59</v>
      </c>
      <c r="D42" s="123">
        <f t="shared" si="2"/>
        <v>17</v>
      </c>
      <c r="E42" s="123">
        <v>5</v>
      </c>
      <c r="F42" s="123">
        <v>6946</v>
      </c>
    </row>
    <row r="43" spans="1:6" ht="15.75">
      <c r="A43" s="118" t="s">
        <v>123</v>
      </c>
      <c r="B43" s="121">
        <v>74</v>
      </c>
      <c r="C43" s="123">
        <v>172</v>
      </c>
      <c r="D43" s="123">
        <f t="shared" si="2"/>
        <v>-98</v>
      </c>
      <c r="E43" s="123">
        <v>5</v>
      </c>
      <c r="F43" s="123">
        <v>8000</v>
      </c>
    </row>
    <row r="44" spans="1:6" ht="15.75">
      <c r="A44" s="118" t="s">
        <v>100</v>
      </c>
      <c r="B44" s="121">
        <v>55</v>
      </c>
      <c r="C44" s="123">
        <v>48</v>
      </c>
      <c r="D44" s="123">
        <f t="shared" si="2"/>
        <v>7</v>
      </c>
      <c r="E44" s="123">
        <v>15</v>
      </c>
      <c r="F44" s="123">
        <v>3837</v>
      </c>
    </row>
    <row r="45" spans="1:6" ht="15.75">
      <c r="A45" s="118" t="s">
        <v>121</v>
      </c>
      <c r="B45" s="121">
        <v>48</v>
      </c>
      <c r="C45" s="123">
        <v>67</v>
      </c>
      <c r="D45" s="123">
        <f t="shared" si="2"/>
        <v>-19</v>
      </c>
      <c r="E45" s="123">
        <v>2</v>
      </c>
      <c r="F45" s="123">
        <v>3723</v>
      </c>
    </row>
    <row r="46" spans="1:6" ht="15.75">
      <c r="A46" s="118" t="s">
        <v>120</v>
      </c>
      <c r="B46" s="121">
        <v>47</v>
      </c>
      <c r="C46" s="123">
        <v>57</v>
      </c>
      <c r="D46" s="123">
        <f t="shared" si="2"/>
        <v>-10</v>
      </c>
      <c r="E46" s="123">
        <v>3</v>
      </c>
      <c r="F46" s="123">
        <v>3723</v>
      </c>
    </row>
    <row r="47" spans="1:6" ht="15.75">
      <c r="A47" s="118" t="s">
        <v>289</v>
      </c>
      <c r="B47" s="121">
        <v>41</v>
      </c>
      <c r="C47" s="123">
        <v>44</v>
      </c>
      <c r="D47" s="123">
        <f t="shared" si="2"/>
        <v>-3</v>
      </c>
      <c r="E47" s="123">
        <v>4</v>
      </c>
      <c r="F47" s="123">
        <v>3723</v>
      </c>
    </row>
    <row r="48" spans="1:6" ht="15.75">
      <c r="A48" s="118" t="s">
        <v>155</v>
      </c>
      <c r="B48" s="121">
        <v>40</v>
      </c>
      <c r="C48" s="123">
        <v>58</v>
      </c>
      <c r="D48" s="123">
        <f t="shared" si="2"/>
        <v>-18</v>
      </c>
      <c r="E48" s="123">
        <v>1</v>
      </c>
      <c r="F48" s="123">
        <v>3750</v>
      </c>
    </row>
    <row r="49" spans="1:6" ht="18.75">
      <c r="A49" s="225" t="s">
        <v>30</v>
      </c>
      <c r="B49" s="225"/>
      <c r="C49" s="225"/>
      <c r="D49" s="225"/>
      <c r="E49" s="225"/>
      <c r="F49" s="225"/>
    </row>
    <row r="50" spans="1:6" ht="15.75">
      <c r="A50" s="118" t="s">
        <v>125</v>
      </c>
      <c r="B50" s="119">
        <v>128</v>
      </c>
      <c r="C50" s="120">
        <v>176</v>
      </c>
      <c r="D50" s="120">
        <f>B50-C50</f>
        <v>-48</v>
      </c>
      <c r="E50" s="120">
        <v>3</v>
      </c>
      <c r="F50" s="120">
        <v>3750</v>
      </c>
    </row>
    <row r="51" spans="1:6" ht="31.5">
      <c r="A51" s="118" t="s">
        <v>126</v>
      </c>
      <c r="B51" s="119">
        <v>103</v>
      </c>
      <c r="C51" s="120">
        <v>197</v>
      </c>
      <c r="D51" s="120">
        <f>B51-C51</f>
        <v>-94</v>
      </c>
      <c r="E51" s="120">
        <v>4</v>
      </c>
      <c r="F51" s="120">
        <v>3747</v>
      </c>
    </row>
    <row r="52" spans="1:6" ht="15.75">
      <c r="A52" s="118" t="s">
        <v>101</v>
      </c>
      <c r="B52" s="119">
        <v>100</v>
      </c>
      <c r="C52" s="120">
        <v>215</v>
      </c>
      <c r="D52" s="120">
        <f>B52-C52</f>
        <v>-115</v>
      </c>
      <c r="E52" s="120">
        <v>5</v>
      </c>
      <c r="F52" s="120">
        <v>4305</v>
      </c>
    </row>
    <row r="53" spans="1:6" ht="15.75">
      <c r="A53" s="118" t="s">
        <v>102</v>
      </c>
      <c r="B53" s="119">
        <v>99</v>
      </c>
      <c r="C53" s="119">
        <v>181</v>
      </c>
      <c r="D53" s="120">
        <f>B53-C53</f>
        <v>-82</v>
      </c>
      <c r="E53" s="119">
        <v>4</v>
      </c>
      <c r="F53" s="120">
        <v>4665</v>
      </c>
    </row>
    <row r="54" spans="1:6" ht="15.75">
      <c r="A54" s="118" t="s">
        <v>211</v>
      </c>
      <c r="B54" s="119">
        <v>74</v>
      </c>
      <c r="C54" s="119">
        <v>248</v>
      </c>
      <c r="D54" s="120">
        <f>B54-C54</f>
        <v>-174</v>
      </c>
      <c r="E54" s="119">
        <v>3</v>
      </c>
      <c r="F54" s="120">
        <v>3724</v>
      </c>
    </row>
    <row r="55" spans="1:6" ht="18.75">
      <c r="A55" s="225" t="s">
        <v>31</v>
      </c>
      <c r="B55" s="225"/>
      <c r="C55" s="225"/>
      <c r="D55" s="225"/>
      <c r="E55" s="225"/>
      <c r="F55" s="225"/>
    </row>
    <row r="56" spans="1:6" ht="31.5">
      <c r="A56" s="114" t="s">
        <v>71</v>
      </c>
      <c r="B56" s="119">
        <v>878</v>
      </c>
      <c r="C56" s="119">
        <v>1436</v>
      </c>
      <c r="D56" s="120">
        <f>B56-C56</f>
        <v>-558</v>
      </c>
      <c r="E56" s="119">
        <v>37</v>
      </c>
      <c r="F56" s="185">
        <v>4145</v>
      </c>
    </row>
    <row r="57" spans="1:6" ht="15.75">
      <c r="A57" s="114" t="s">
        <v>73</v>
      </c>
      <c r="B57" s="119">
        <v>702</v>
      </c>
      <c r="C57" s="120">
        <v>995</v>
      </c>
      <c r="D57" s="120">
        <f t="shared" ref="D57:D66" si="3">B57-C57</f>
        <v>-293</v>
      </c>
      <c r="E57" s="120">
        <v>12</v>
      </c>
      <c r="F57" s="185">
        <v>4456</v>
      </c>
    </row>
    <row r="58" spans="1:6" ht="15.75">
      <c r="A58" s="114" t="s">
        <v>75</v>
      </c>
      <c r="B58" s="119">
        <v>631</v>
      </c>
      <c r="C58" s="120">
        <v>761</v>
      </c>
      <c r="D58" s="120">
        <f t="shared" si="3"/>
        <v>-130</v>
      </c>
      <c r="E58" s="120">
        <v>50</v>
      </c>
      <c r="F58" s="185">
        <v>4254</v>
      </c>
    </row>
    <row r="59" spans="1:6" ht="31.5">
      <c r="A59" s="114" t="s">
        <v>74</v>
      </c>
      <c r="B59" s="119">
        <v>550</v>
      </c>
      <c r="C59" s="120">
        <v>1069</v>
      </c>
      <c r="D59" s="120">
        <f t="shared" si="3"/>
        <v>-519</v>
      </c>
      <c r="E59" s="120">
        <v>22</v>
      </c>
      <c r="F59" s="185">
        <v>3732</v>
      </c>
    </row>
    <row r="60" spans="1:6" ht="15.75">
      <c r="A60" s="114" t="s">
        <v>80</v>
      </c>
      <c r="B60" s="119">
        <v>286</v>
      </c>
      <c r="C60" s="119">
        <v>561</v>
      </c>
      <c r="D60" s="120">
        <f t="shared" si="3"/>
        <v>-275</v>
      </c>
      <c r="E60" s="119">
        <v>26</v>
      </c>
      <c r="F60" s="185">
        <v>4120</v>
      </c>
    </row>
    <row r="61" spans="1:6" ht="63">
      <c r="A61" s="114" t="s">
        <v>83</v>
      </c>
      <c r="B61" s="119">
        <v>257</v>
      </c>
      <c r="C61" s="120">
        <v>224</v>
      </c>
      <c r="D61" s="120">
        <f t="shared" si="3"/>
        <v>33</v>
      </c>
      <c r="E61" s="120">
        <v>6</v>
      </c>
      <c r="F61" s="185">
        <v>4085</v>
      </c>
    </row>
    <row r="62" spans="1:6" ht="15.75">
      <c r="A62" s="114" t="s">
        <v>106</v>
      </c>
      <c r="B62" s="119">
        <v>150</v>
      </c>
      <c r="C62" s="120">
        <v>171</v>
      </c>
      <c r="D62" s="120">
        <f t="shared" si="3"/>
        <v>-21</v>
      </c>
      <c r="E62" s="120">
        <v>12</v>
      </c>
      <c r="F62" s="185">
        <v>3723</v>
      </c>
    </row>
    <row r="63" spans="1:6" ht="15.75">
      <c r="A63" s="114" t="s">
        <v>128</v>
      </c>
      <c r="B63" s="119">
        <v>84</v>
      </c>
      <c r="C63" s="120">
        <v>158</v>
      </c>
      <c r="D63" s="120">
        <f t="shared" si="3"/>
        <v>-74</v>
      </c>
      <c r="E63" s="120">
        <v>2</v>
      </c>
      <c r="F63" s="185">
        <v>3723</v>
      </c>
    </row>
    <row r="64" spans="1:6" ht="15.75">
      <c r="A64" s="114" t="s">
        <v>127</v>
      </c>
      <c r="B64" s="119">
        <v>82</v>
      </c>
      <c r="C64" s="120">
        <v>114</v>
      </c>
      <c r="D64" s="120">
        <f t="shared" si="3"/>
        <v>-32</v>
      </c>
      <c r="E64" s="120">
        <v>11</v>
      </c>
      <c r="F64" s="185">
        <v>3857</v>
      </c>
    </row>
    <row r="65" spans="1:6" ht="15.75">
      <c r="A65" s="114" t="s">
        <v>107</v>
      </c>
      <c r="B65" s="119">
        <v>70</v>
      </c>
      <c r="C65" s="120">
        <v>73</v>
      </c>
      <c r="D65" s="120">
        <f t="shared" si="3"/>
        <v>-3</v>
      </c>
      <c r="E65" s="120">
        <v>2</v>
      </c>
      <c r="F65" s="185">
        <v>3812</v>
      </c>
    </row>
    <row r="66" spans="1:6" ht="15.75">
      <c r="A66" s="114" t="s">
        <v>156</v>
      </c>
      <c r="B66" s="119">
        <v>48</v>
      </c>
      <c r="C66" s="120">
        <v>159</v>
      </c>
      <c r="D66" s="120">
        <f t="shared" si="3"/>
        <v>-111</v>
      </c>
      <c r="E66" s="120">
        <v>8</v>
      </c>
      <c r="F66" s="185">
        <v>3723</v>
      </c>
    </row>
    <row r="67" spans="1:6" ht="48.75" customHeight="1">
      <c r="A67" s="233" t="s">
        <v>51</v>
      </c>
      <c r="B67" s="234"/>
      <c r="C67" s="234"/>
      <c r="D67" s="234"/>
      <c r="E67" s="234"/>
      <c r="F67" s="235"/>
    </row>
    <row r="68" spans="1:6" ht="15.75">
      <c r="A68" s="124" t="s">
        <v>147</v>
      </c>
      <c r="B68" s="119">
        <v>421</v>
      </c>
      <c r="C68" s="120">
        <v>370</v>
      </c>
      <c r="D68" s="120">
        <f>B68-C68</f>
        <v>51</v>
      </c>
      <c r="E68" s="120">
        <v>0</v>
      </c>
      <c r="F68" s="120">
        <v>0</v>
      </c>
    </row>
    <row r="69" spans="1:6" ht="63">
      <c r="A69" s="124" t="s">
        <v>142</v>
      </c>
      <c r="B69" s="119">
        <v>183</v>
      </c>
      <c r="C69" s="120">
        <v>223</v>
      </c>
      <c r="D69" s="120">
        <f t="shared" ref="D69:D77" si="4">B69-C69</f>
        <v>-40</v>
      </c>
      <c r="E69" s="120">
        <v>2</v>
      </c>
      <c r="F69" s="120">
        <v>6362</v>
      </c>
    </row>
    <row r="70" spans="1:6" ht="31.5">
      <c r="A70" s="124" t="s">
        <v>141</v>
      </c>
      <c r="B70" s="119">
        <v>163</v>
      </c>
      <c r="C70" s="120">
        <v>154</v>
      </c>
      <c r="D70" s="120">
        <f t="shared" si="4"/>
        <v>9</v>
      </c>
      <c r="E70" s="120">
        <v>1</v>
      </c>
      <c r="F70" s="120">
        <v>3723</v>
      </c>
    </row>
    <row r="71" spans="1:6" ht="15.75">
      <c r="A71" s="124" t="s">
        <v>108</v>
      </c>
      <c r="B71" s="119">
        <v>105</v>
      </c>
      <c r="C71" s="119">
        <v>152</v>
      </c>
      <c r="D71" s="120">
        <f t="shared" si="4"/>
        <v>-47</v>
      </c>
      <c r="E71" s="119">
        <v>1</v>
      </c>
      <c r="F71" s="120">
        <v>3723</v>
      </c>
    </row>
    <row r="72" spans="1:6" ht="15.75">
      <c r="A72" s="124" t="s">
        <v>129</v>
      </c>
      <c r="B72" s="119">
        <v>93</v>
      </c>
      <c r="C72" s="120">
        <v>134</v>
      </c>
      <c r="D72" s="120">
        <f t="shared" si="4"/>
        <v>-41</v>
      </c>
      <c r="E72" s="120">
        <v>2</v>
      </c>
      <c r="F72" s="120">
        <v>3862</v>
      </c>
    </row>
    <row r="73" spans="1:6" ht="15.75">
      <c r="A73" s="124" t="s">
        <v>130</v>
      </c>
      <c r="B73" s="119">
        <v>88</v>
      </c>
      <c r="C73" s="120">
        <v>79</v>
      </c>
      <c r="D73" s="120">
        <f t="shared" si="4"/>
        <v>9</v>
      </c>
      <c r="E73" s="120">
        <v>4</v>
      </c>
      <c r="F73" s="120">
        <v>4856</v>
      </c>
    </row>
    <row r="74" spans="1:6" ht="15.75">
      <c r="A74" s="124" t="s">
        <v>158</v>
      </c>
      <c r="B74" s="119">
        <v>78</v>
      </c>
      <c r="C74" s="120">
        <v>116</v>
      </c>
      <c r="D74" s="120">
        <f t="shared" si="4"/>
        <v>-38</v>
      </c>
      <c r="E74" s="120">
        <v>1</v>
      </c>
      <c r="F74" s="120">
        <v>3800</v>
      </c>
    </row>
    <row r="75" spans="1:6" ht="15.75">
      <c r="A75" s="124" t="s">
        <v>157</v>
      </c>
      <c r="B75" s="119">
        <v>47</v>
      </c>
      <c r="C75" s="120">
        <v>41</v>
      </c>
      <c r="D75" s="120">
        <f t="shared" si="4"/>
        <v>6</v>
      </c>
      <c r="E75" s="120">
        <v>0</v>
      </c>
      <c r="F75" s="120">
        <v>0</v>
      </c>
    </row>
    <row r="76" spans="1:6" ht="15.75">
      <c r="A76" s="124" t="s">
        <v>231</v>
      </c>
      <c r="B76" s="119">
        <v>40</v>
      </c>
      <c r="C76" s="120">
        <v>76</v>
      </c>
      <c r="D76" s="120">
        <f t="shared" si="4"/>
        <v>-36</v>
      </c>
      <c r="E76" s="120">
        <v>0</v>
      </c>
      <c r="F76" s="120">
        <v>0</v>
      </c>
    </row>
    <row r="77" spans="1:6" ht="31.5">
      <c r="A77" s="124" t="s">
        <v>290</v>
      </c>
      <c r="B77" s="119">
        <v>36</v>
      </c>
      <c r="C77" s="120">
        <v>49</v>
      </c>
      <c r="D77" s="120">
        <f t="shared" si="4"/>
        <v>-13</v>
      </c>
      <c r="E77" s="120">
        <v>1</v>
      </c>
      <c r="F77" s="120">
        <v>3723</v>
      </c>
    </row>
    <row r="78" spans="1:6" ht="18.75">
      <c r="A78" s="225" t="s">
        <v>33</v>
      </c>
      <c r="B78" s="225"/>
      <c r="C78" s="225"/>
      <c r="D78" s="225"/>
      <c r="E78" s="225"/>
      <c r="F78" s="225"/>
    </row>
    <row r="79" spans="1:6" ht="15.75">
      <c r="A79" s="125" t="s">
        <v>78</v>
      </c>
      <c r="B79" s="122">
        <v>478</v>
      </c>
      <c r="C79" s="122">
        <v>425</v>
      </c>
      <c r="D79" s="122">
        <f>B79-C79</f>
        <v>53</v>
      </c>
      <c r="E79" s="122">
        <v>16</v>
      </c>
      <c r="F79" s="126">
        <v>5712</v>
      </c>
    </row>
    <row r="80" spans="1:6" ht="15.75">
      <c r="A80" s="125" t="s">
        <v>96</v>
      </c>
      <c r="B80" s="122">
        <v>257</v>
      </c>
      <c r="C80" s="122">
        <v>218</v>
      </c>
      <c r="D80" s="122">
        <f t="shared" ref="D80:D94" si="5">B80-C80</f>
        <v>39</v>
      </c>
      <c r="E80" s="122">
        <v>15</v>
      </c>
      <c r="F80" s="126">
        <v>6524</v>
      </c>
    </row>
    <row r="81" spans="1:6" ht="15.75">
      <c r="A81" s="125" t="s">
        <v>85</v>
      </c>
      <c r="B81" s="122">
        <v>248</v>
      </c>
      <c r="C81" s="122">
        <v>220</v>
      </c>
      <c r="D81" s="122">
        <f t="shared" si="5"/>
        <v>28</v>
      </c>
      <c r="E81" s="122">
        <v>21</v>
      </c>
      <c r="F81" s="126">
        <v>4115</v>
      </c>
    </row>
    <row r="82" spans="1:6" ht="47.25">
      <c r="A82" s="125" t="s">
        <v>87</v>
      </c>
      <c r="B82" s="122">
        <v>154</v>
      </c>
      <c r="C82" s="122">
        <v>103</v>
      </c>
      <c r="D82" s="122">
        <f t="shared" si="5"/>
        <v>51</v>
      </c>
      <c r="E82" s="122">
        <v>15</v>
      </c>
      <c r="F82" s="126">
        <v>4917</v>
      </c>
    </row>
    <row r="83" spans="1:6" ht="47.25">
      <c r="A83" s="125" t="s">
        <v>109</v>
      </c>
      <c r="B83" s="122">
        <v>140</v>
      </c>
      <c r="C83" s="122">
        <v>96</v>
      </c>
      <c r="D83" s="122">
        <f t="shared" si="5"/>
        <v>44</v>
      </c>
      <c r="E83" s="122">
        <v>20</v>
      </c>
      <c r="F83" s="126">
        <v>4101</v>
      </c>
    </row>
    <row r="84" spans="1:6" ht="15.75">
      <c r="A84" s="125" t="s">
        <v>133</v>
      </c>
      <c r="B84" s="122">
        <v>84</v>
      </c>
      <c r="C84" s="122">
        <v>103</v>
      </c>
      <c r="D84" s="122">
        <f t="shared" si="5"/>
        <v>-19</v>
      </c>
      <c r="E84" s="122">
        <v>4</v>
      </c>
      <c r="F84" s="126">
        <v>6531</v>
      </c>
    </row>
    <row r="85" spans="1:6" ht="15.75">
      <c r="A85" s="125" t="s">
        <v>159</v>
      </c>
      <c r="B85" s="122">
        <v>78</v>
      </c>
      <c r="C85" s="122">
        <v>81</v>
      </c>
      <c r="D85" s="122">
        <f t="shared" si="5"/>
        <v>-3</v>
      </c>
      <c r="E85" s="122">
        <v>4</v>
      </c>
      <c r="F85" s="126">
        <v>6331</v>
      </c>
    </row>
    <row r="86" spans="1:6" ht="31.5">
      <c r="A86" s="125" t="s">
        <v>139</v>
      </c>
      <c r="B86" s="122">
        <v>77</v>
      </c>
      <c r="C86" s="122">
        <v>81</v>
      </c>
      <c r="D86" s="122">
        <f t="shared" si="5"/>
        <v>-4</v>
      </c>
      <c r="E86" s="122">
        <v>3</v>
      </c>
      <c r="F86" s="126">
        <v>5900</v>
      </c>
    </row>
    <row r="87" spans="1:6" ht="15.75">
      <c r="A87" s="125" t="s">
        <v>131</v>
      </c>
      <c r="B87" s="122">
        <v>70</v>
      </c>
      <c r="C87" s="122">
        <v>48</v>
      </c>
      <c r="D87" s="122">
        <f t="shared" si="5"/>
        <v>22</v>
      </c>
      <c r="E87" s="122">
        <v>7</v>
      </c>
      <c r="F87" s="126">
        <v>7133</v>
      </c>
    </row>
    <row r="88" spans="1:6" ht="31.5">
      <c r="A88" s="125" t="s">
        <v>104</v>
      </c>
      <c r="B88" s="122">
        <v>70</v>
      </c>
      <c r="C88" s="122">
        <v>41</v>
      </c>
      <c r="D88" s="122">
        <f t="shared" si="5"/>
        <v>29</v>
      </c>
      <c r="E88" s="122">
        <v>1</v>
      </c>
      <c r="F88" s="126">
        <v>7250</v>
      </c>
    </row>
    <row r="89" spans="1:6" ht="15.75">
      <c r="A89" s="125" t="s">
        <v>148</v>
      </c>
      <c r="B89" s="122">
        <v>66</v>
      </c>
      <c r="C89" s="122">
        <v>67</v>
      </c>
      <c r="D89" s="122">
        <f t="shared" si="5"/>
        <v>-1</v>
      </c>
      <c r="E89" s="122">
        <v>6</v>
      </c>
      <c r="F89" s="126">
        <v>5128</v>
      </c>
    </row>
    <row r="90" spans="1:6" ht="31.5">
      <c r="A90" s="125" t="s">
        <v>140</v>
      </c>
      <c r="B90" s="122">
        <v>66</v>
      </c>
      <c r="C90" s="122">
        <v>35</v>
      </c>
      <c r="D90" s="122">
        <f t="shared" si="5"/>
        <v>31</v>
      </c>
      <c r="E90" s="122">
        <v>7</v>
      </c>
      <c r="F90" s="126">
        <v>6043</v>
      </c>
    </row>
    <row r="91" spans="1:6" ht="31.5">
      <c r="A91" s="125" t="s">
        <v>132</v>
      </c>
      <c r="B91" s="122">
        <v>60</v>
      </c>
      <c r="C91" s="122">
        <v>44</v>
      </c>
      <c r="D91" s="122">
        <f t="shared" si="5"/>
        <v>16</v>
      </c>
      <c r="E91" s="122">
        <v>9</v>
      </c>
      <c r="F91" s="126">
        <v>5413</v>
      </c>
    </row>
    <row r="92" spans="1:6" ht="31.5">
      <c r="A92" s="125" t="s">
        <v>110</v>
      </c>
      <c r="B92" s="122">
        <v>56</v>
      </c>
      <c r="C92" s="122">
        <v>63</v>
      </c>
      <c r="D92" s="122">
        <f t="shared" si="5"/>
        <v>-7</v>
      </c>
      <c r="E92" s="122">
        <v>4</v>
      </c>
      <c r="F92" s="126">
        <v>5553</v>
      </c>
    </row>
    <row r="93" spans="1:6" ht="15.75">
      <c r="A93" s="125" t="s">
        <v>232</v>
      </c>
      <c r="B93" s="122">
        <v>54</v>
      </c>
      <c r="C93" s="122">
        <v>80</v>
      </c>
      <c r="D93" s="122">
        <f t="shared" si="5"/>
        <v>-26</v>
      </c>
      <c r="E93" s="122">
        <v>4</v>
      </c>
      <c r="F93" s="126">
        <v>4395</v>
      </c>
    </row>
    <row r="94" spans="1:6" ht="31.5">
      <c r="A94" s="125" t="s">
        <v>213</v>
      </c>
      <c r="B94" s="122">
        <v>48</v>
      </c>
      <c r="C94" s="122">
        <v>62</v>
      </c>
      <c r="D94" s="122">
        <f t="shared" si="5"/>
        <v>-14</v>
      </c>
      <c r="E94" s="122">
        <v>0</v>
      </c>
      <c r="F94" s="126">
        <v>0</v>
      </c>
    </row>
    <row r="95" spans="1:6" ht="40.5" customHeight="1">
      <c r="A95" s="225" t="s">
        <v>52</v>
      </c>
      <c r="B95" s="225"/>
      <c r="C95" s="225"/>
      <c r="D95" s="225"/>
      <c r="E95" s="225"/>
      <c r="F95" s="225"/>
    </row>
    <row r="96" spans="1:6" ht="31.5">
      <c r="A96" s="114" t="s">
        <v>68</v>
      </c>
      <c r="B96" s="122">
        <v>2093</v>
      </c>
      <c r="C96" s="122">
        <v>2106</v>
      </c>
      <c r="D96" s="122">
        <f t="shared" ref="D96:D105" si="6">B96-C96</f>
        <v>-13</v>
      </c>
      <c r="E96" s="122">
        <v>54</v>
      </c>
      <c r="F96" s="126">
        <v>5400</v>
      </c>
    </row>
    <row r="97" spans="1:6" ht="63">
      <c r="A97" s="114" t="s">
        <v>111</v>
      </c>
      <c r="B97" s="122">
        <v>1593</v>
      </c>
      <c r="C97" s="122">
        <v>1340</v>
      </c>
      <c r="D97" s="122">
        <f t="shared" si="6"/>
        <v>253</v>
      </c>
      <c r="E97" s="122">
        <v>7</v>
      </c>
      <c r="F97" s="126">
        <v>5924</v>
      </c>
    </row>
    <row r="98" spans="1:6" ht="15.75">
      <c r="A98" s="114" t="s">
        <v>94</v>
      </c>
      <c r="B98" s="122">
        <v>706</v>
      </c>
      <c r="C98" s="122">
        <v>782</v>
      </c>
      <c r="D98" s="122">
        <f t="shared" si="6"/>
        <v>-76</v>
      </c>
      <c r="E98" s="122">
        <v>11</v>
      </c>
      <c r="F98" s="126">
        <v>5384</v>
      </c>
    </row>
    <row r="99" spans="1:6" ht="63">
      <c r="A99" s="114" t="s">
        <v>144</v>
      </c>
      <c r="B99" s="122">
        <v>361</v>
      </c>
      <c r="C99" s="122">
        <v>244</v>
      </c>
      <c r="D99" s="122">
        <f t="shared" si="6"/>
        <v>117</v>
      </c>
      <c r="E99" s="122">
        <v>3</v>
      </c>
      <c r="F99" s="126">
        <v>4514</v>
      </c>
    </row>
    <row r="100" spans="1:6" ht="15.75">
      <c r="A100" s="114" t="s">
        <v>214</v>
      </c>
      <c r="B100" s="122">
        <v>193</v>
      </c>
      <c r="C100" s="122">
        <v>98</v>
      </c>
      <c r="D100" s="122">
        <f t="shared" si="6"/>
        <v>95</v>
      </c>
      <c r="E100" s="122">
        <v>3</v>
      </c>
      <c r="F100" s="126">
        <v>6935</v>
      </c>
    </row>
    <row r="101" spans="1:6" ht="15.75">
      <c r="A101" s="114" t="s">
        <v>90</v>
      </c>
      <c r="B101" s="122">
        <v>136</v>
      </c>
      <c r="C101" s="122">
        <v>108</v>
      </c>
      <c r="D101" s="122">
        <f t="shared" si="6"/>
        <v>28</v>
      </c>
      <c r="E101" s="122">
        <v>8</v>
      </c>
      <c r="F101" s="126">
        <v>3886</v>
      </c>
    </row>
    <row r="102" spans="1:6" ht="15.75">
      <c r="A102" s="114" t="s">
        <v>143</v>
      </c>
      <c r="B102" s="122">
        <v>93</v>
      </c>
      <c r="C102" s="122">
        <v>73</v>
      </c>
      <c r="D102" s="122">
        <f t="shared" si="6"/>
        <v>20</v>
      </c>
      <c r="E102" s="122">
        <v>0</v>
      </c>
      <c r="F102" s="126">
        <v>0</v>
      </c>
    </row>
    <row r="103" spans="1:6" ht="15.75">
      <c r="A103" s="114" t="s">
        <v>249</v>
      </c>
      <c r="B103" s="122">
        <v>86</v>
      </c>
      <c r="C103" s="122">
        <v>74</v>
      </c>
      <c r="D103" s="122">
        <f t="shared" si="6"/>
        <v>12</v>
      </c>
      <c r="E103" s="122">
        <v>10</v>
      </c>
      <c r="F103" s="126">
        <v>4365</v>
      </c>
    </row>
    <row r="104" spans="1:6" ht="15.75">
      <c r="A104" s="114" t="s">
        <v>134</v>
      </c>
      <c r="B104" s="122">
        <v>80</v>
      </c>
      <c r="C104" s="122">
        <v>225</v>
      </c>
      <c r="D104" s="122">
        <f t="shared" si="6"/>
        <v>-145</v>
      </c>
      <c r="E104" s="122">
        <v>1</v>
      </c>
      <c r="F104" s="126">
        <v>6000</v>
      </c>
    </row>
    <row r="105" spans="1:6" ht="63">
      <c r="A105" s="114" t="s">
        <v>146</v>
      </c>
      <c r="B105" s="122">
        <v>76</v>
      </c>
      <c r="C105" s="122">
        <v>86</v>
      </c>
      <c r="D105" s="122">
        <f t="shared" si="6"/>
        <v>-10</v>
      </c>
      <c r="E105" s="122">
        <v>0</v>
      </c>
      <c r="F105" s="126">
        <v>0</v>
      </c>
    </row>
    <row r="106" spans="1:6" ht="18.75">
      <c r="A106" s="225" t="s">
        <v>53</v>
      </c>
      <c r="B106" s="225"/>
      <c r="C106" s="225"/>
      <c r="D106" s="225"/>
      <c r="E106" s="225"/>
      <c r="F106" s="225"/>
    </row>
    <row r="107" spans="1:6" ht="15.75">
      <c r="A107" s="125" t="s">
        <v>69</v>
      </c>
      <c r="B107" s="122">
        <v>3166</v>
      </c>
      <c r="C107" s="122">
        <v>3433</v>
      </c>
      <c r="D107" s="122">
        <f>B107-C107</f>
        <v>-267</v>
      </c>
      <c r="E107" s="122">
        <v>58</v>
      </c>
      <c r="F107" s="126">
        <v>4717</v>
      </c>
    </row>
    <row r="108" spans="1:6" ht="15.75">
      <c r="A108" s="125" t="s">
        <v>79</v>
      </c>
      <c r="B108" s="122">
        <v>433</v>
      </c>
      <c r="C108" s="122">
        <v>475</v>
      </c>
      <c r="D108" s="122">
        <f t="shared" ref="D108:D115" si="7">B108-C108</f>
        <v>-42</v>
      </c>
      <c r="E108" s="122">
        <v>4</v>
      </c>
      <c r="F108" s="126">
        <v>3784</v>
      </c>
    </row>
    <row r="109" spans="1:6" ht="31.5">
      <c r="A109" s="125" t="s">
        <v>76</v>
      </c>
      <c r="B109" s="122">
        <v>414</v>
      </c>
      <c r="C109" s="122">
        <v>589</v>
      </c>
      <c r="D109" s="122">
        <f t="shared" si="7"/>
        <v>-175</v>
      </c>
      <c r="E109" s="122">
        <v>31</v>
      </c>
      <c r="F109" s="126">
        <v>5558</v>
      </c>
    </row>
    <row r="110" spans="1:6" ht="15.75">
      <c r="A110" s="125" t="s">
        <v>77</v>
      </c>
      <c r="B110" s="122">
        <v>406</v>
      </c>
      <c r="C110" s="122">
        <v>265</v>
      </c>
      <c r="D110" s="122">
        <f t="shared" si="7"/>
        <v>141</v>
      </c>
      <c r="E110" s="122">
        <v>37</v>
      </c>
      <c r="F110" s="126">
        <v>3930</v>
      </c>
    </row>
    <row r="111" spans="1:6" ht="15.75">
      <c r="A111" s="125" t="s">
        <v>82</v>
      </c>
      <c r="B111" s="122">
        <v>192</v>
      </c>
      <c r="C111" s="122">
        <v>215</v>
      </c>
      <c r="D111" s="122">
        <f t="shared" si="7"/>
        <v>-23</v>
      </c>
      <c r="E111" s="122">
        <v>7</v>
      </c>
      <c r="F111" s="126">
        <v>4894</v>
      </c>
    </row>
    <row r="112" spans="1:6" ht="15.75">
      <c r="A112" s="125" t="s">
        <v>81</v>
      </c>
      <c r="B112" s="122">
        <v>185</v>
      </c>
      <c r="C112" s="122">
        <v>250</v>
      </c>
      <c r="D112" s="122">
        <f t="shared" si="7"/>
        <v>-65</v>
      </c>
      <c r="E112" s="122">
        <v>6</v>
      </c>
      <c r="F112" s="126">
        <v>4965</v>
      </c>
    </row>
    <row r="113" spans="1:6" ht="15.75">
      <c r="A113" s="125" t="s">
        <v>89</v>
      </c>
      <c r="B113" s="122">
        <v>148</v>
      </c>
      <c r="C113" s="122">
        <v>101</v>
      </c>
      <c r="D113" s="122">
        <f t="shared" si="7"/>
        <v>47</v>
      </c>
      <c r="E113" s="122">
        <v>11</v>
      </c>
      <c r="F113" s="126">
        <v>3725</v>
      </c>
    </row>
    <row r="114" spans="1:6" ht="15.75">
      <c r="A114" s="127" t="s">
        <v>136</v>
      </c>
      <c r="B114" s="128">
        <v>117</v>
      </c>
      <c r="C114" s="129">
        <v>116</v>
      </c>
      <c r="D114" s="122">
        <f t="shared" si="7"/>
        <v>1</v>
      </c>
      <c r="E114" s="129">
        <v>11</v>
      </c>
      <c r="F114" s="129">
        <v>4234</v>
      </c>
    </row>
    <row r="115" spans="1:6" ht="15.75">
      <c r="A115" s="127" t="s">
        <v>93</v>
      </c>
      <c r="B115" s="128">
        <v>105</v>
      </c>
      <c r="C115" s="129">
        <v>125</v>
      </c>
      <c r="D115" s="122">
        <f t="shared" si="7"/>
        <v>-20</v>
      </c>
      <c r="E115" s="129">
        <v>3</v>
      </c>
      <c r="F115" s="129">
        <v>3844</v>
      </c>
    </row>
    <row r="116" spans="1:6" ht="31.5">
      <c r="A116" s="127" t="s">
        <v>97</v>
      </c>
      <c r="B116" s="128">
        <v>104</v>
      </c>
      <c r="C116" s="129">
        <v>132</v>
      </c>
      <c r="D116" s="129">
        <f>B116-C116</f>
        <v>-28</v>
      </c>
      <c r="E116" s="129">
        <v>9</v>
      </c>
      <c r="F116" s="129">
        <v>3824</v>
      </c>
    </row>
  </sheetData>
  <mergeCells count="20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78:F78"/>
    <mergeCell ref="A106:F106"/>
    <mergeCell ref="A4:F4"/>
    <mergeCell ref="A2:F2"/>
    <mergeCell ref="A35:F35"/>
    <mergeCell ref="A95:F95"/>
    <mergeCell ref="A9:F9"/>
    <mergeCell ref="A21:F21"/>
    <mergeCell ref="A49:F49"/>
    <mergeCell ref="A55:F55"/>
    <mergeCell ref="A67:F67"/>
  </mergeCells>
  <pageMargins left="0" right="0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54"/>
  <sheetViews>
    <sheetView workbookViewId="0">
      <selection activeCell="B5" sqref="B5"/>
    </sheetView>
  </sheetViews>
  <sheetFormatPr defaultRowHeight="15.75"/>
  <cols>
    <col min="1" max="1" width="3.28515625" style="35" customWidth="1"/>
    <col min="2" max="2" width="65.5703125" style="34" customWidth="1"/>
    <col min="3" max="3" width="15.7109375" style="92" customWidth="1"/>
  </cols>
  <sheetData>
    <row r="1" spans="1:3" ht="56.25" customHeight="1">
      <c r="A1" s="243" t="s">
        <v>310</v>
      </c>
      <c r="B1" s="243"/>
      <c r="C1" s="243"/>
    </row>
    <row r="2" spans="1:3" ht="16.5">
      <c r="B2" s="243" t="s">
        <v>62</v>
      </c>
      <c r="C2" s="243"/>
    </row>
    <row r="3" spans="1:3" ht="16.5" thickBot="1"/>
    <row r="4" spans="1:3" ht="60">
      <c r="A4" s="93" t="s">
        <v>63</v>
      </c>
      <c r="B4" s="94" t="s">
        <v>38</v>
      </c>
      <c r="C4" s="95" t="s">
        <v>64</v>
      </c>
    </row>
    <row r="5" spans="1:3">
      <c r="A5" s="96">
        <v>1</v>
      </c>
      <c r="B5" s="98" t="s">
        <v>200</v>
      </c>
      <c r="C5" s="103">
        <v>18635</v>
      </c>
    </row>
    <row r="6" spans="1:3">
      <c r="A6" s="96">
        <v>2</v>
      </c>
      <c r="B6" s="98" t="s">
        <v>199</v>
      </c>
      <c r="C6" s="103">
        <v>18015</v>
      </c>
    </row>
    <row r="7" spans="1:3">
      <c r="A7" s="96">
        <v>3</v>
      </c>
      <c r="B7" s="98" t="s">
        <v>300</v>
      </c>
      <c r="C7" s="103">
        <v>16000</v>
      </c>
    </row>
    <row r="8" spans="1:3">
      <c r="A8" s="96">
        <v>4</v>
      </c>
      <c r="B8" s="98" t="s">
        <v>233</v>
      </c>
      <c r="C8" s="103">
        <v>15000</v>
      </c>
    </row>
    <row r="9" spans="1:3">
      <c r="A9" s="96">
        <v>5</v>
      </c>
      <c r="B9" s="98" t="s">
        <v>215</v>
      </c>
      <c r="C9" s="103">
        <v>15000</v>
      </c>
    </row>
    <row r="10" spans="1:3">
      <c r="A10" s="96">
        <v>6</v>
      </c>
      <c r="B10" s="98" t="s">
        <v>216</v>
      </c>
      <c r="C10" s="103">
        <v>15000</v>
      </c>
    </row>
    <row r="11" spans="1:3">
      <c r="A11" s="96">
        <v>7</v>
      </c>
      <c r="B11" s="98" t="s">
        <v>217</v>
      </c>
      <c r="C11" s="103">
        <v>15000</v>
      </c>
    </row>
    <row r="12" spans="1:3">
      <c r="A12" s="96">
        <v>8</v>
      </c>
      <c r="B12" s="98" t="s">
        <v>252</v>
      </c>
      <c r="C12" s="103">
        <v>15000</v>
      </c>
    </row>
    <row r="13" spans="1:3">
      <c r="A13" s="96">
        <v>9</v>
      </c>
      <c r="B13" s="98" t="s">
        <v>253</v>
      </c>
      <c r="C13" s="103">
        <v>15000</v>
      </c>
    </row>
    <row r="14" spans="1:3" ht="31.5">
      <c r="A14" s="96">
        <v>10</v>
      </c>
      <c r="B14" s="98" t="s">
        <v>254</v>
      </c>
      <c r="C14" s="103">
        <v>14000</v>
      </c>
    </row>
    <row r="15" spans="1:3">
      <c r="A15" s="96">
        <v>11</v>
      </c>
      <c r="B15" s="98" t="s">
        <v>238</v>
      </c>
      <c r="C15" s="103">
        <v>13062</v>
      </c>
    </row>
    <row r="16" spans="1:3">
      <c r="A16" s="96">
        <v>12</v>
      </c>
      <c r="B16" s="98" t="s">
        <v>301</v>
      </c>
      <c r="C16" s="103">
        <v>13000</v>
      </c>
    </row>
    <row r="17" spans="1:3">
      <c r="A17" s="96">
        <v>13</v>
      </c>
      <c r="B17" s="98" t="s">
        <v>234</v>
      </c>
      <c r="C17" s="103">
        <v>13000</v>
      </c>
    </row>
    <row r="18" spans="1:3">
      <c r="A18" s="96">
        <v>14</v>
      </c>
      <c r="B18" s="98" t="s">
        <v>302</v>
      </c>
      <c r="C18" s="103">
        <v>12000</v>
      </c>
    </row>
    <row r="19" spans="1:3">
      <c r="A19" s="96">
        <v>15</v>
      </c>
      <c r="B19" s="98" t="s">
        <v>201</v>
      </c>
      <c r="C19" s="103">
        <v>11779</v>
      </c>
    </row>
    <row r="20" spans="1:3">
      <c r="A20" s="96">
        <v>16</v>
      </c>
      <c r="B20" s="98" t="s">
        <v>262</v>
      </c>
      <c r="C20" s="103">
        <v>11000</v>
      </c>
    </row>
    <row r="21" spans="1:3">
      <c r="A21" s="96">
        <v>17</v>
      </c>
      <c r="B21" s="98" t="s">
        <v>235</v>
      </c>
      <c r="C21" s="103">
        <v>10500</v>
      </c>
    </row>
    <row r="22" spans="1:3">
      <c r="A22" s="96">
        <v>18</v>
      </c>
      <c r="B22" s="98" t="s">
        <v>255</v>
      </c>
      <c r="C22" s="103">
        <v>10000</v>
      </c>
    </row>
    <row r="23" spans="1:3">
      <c r="A23" s="96">
        <v>19</v>
      </c>
      <c r="B23" s="98" t="s">
        <v>257</v>
      </c>
      <c r="C23" s="103">
        <v>10000</v>
      </c>
    </row>
    <row r="24" spans="1:3">
      <c r="A24" s="96">
        <v>20</v>
      </c>
      <c r="B24" s="98" t="s">
        <v>202</v>
      </c>
      <c r="C24" s="103">
        <v>10000</v>
      </c>
    </row>
    <row r="25" spans="1:3">
      <c r="A25" s="96">
        <v>21</v>
      </c>
      <c r="B25" s="98" t="s">
        <v>258</v>
      </c>
      <c r="C25" s="103">
        <v>10000</v>
      </c>
    </row>
    <row r="26" spans="1:3" ht="31.5">
      <c r="A26" s="96">
        <v>22</v>
      </c>
      <c r="B26" s="98" t="s">
        <v>303</v>
      </c>
      <c r="C26" s="103">
        <v>10000</v>
      </c>
    </row>
    <row r="27" spans="1:3">
      <c r="A27" s="96">
        <v>23</v>
      </c>
      <c r="B27" s="98" t="s">
        <v>236</v>
      </c>
      <c r="C27" s="103">
        <v>10000</v>
      </c>
    </row>
    <row r="28" spans="1:3">
      <c r="A28" s="96">
        <v>24</v>
      </c>
      <c r="B28" s="98" t="s">
        <v>224</v>
      </c>
      <c r="C28" s="103">
        <v>9800</v>
      </c>
    </row>
    <row r="29" spans="1:3">
      <c r="A29" s="96">
        <v>25</v>
      </c>
      <c r="B29" s="98" t="s">
        <v>218</v>
      </c>
      <c r="C29" s="103">
        <v>9800</v>
      </c>
    </row>
    <row r="30" spans="1:3">
      <c r="A30" s="96">
        <v>26</v>
      </c>
      <c r="B30" s="98" t="s">
        <v>265</v>
      </c>
      <c r="C30" s="103">
        <v>9530</v>
      </c>
    </row>
    <row r="31" spans="1:3">
      <c r="A31" s="96">
        <v>27</v>
      </c>
      <c r="B31" s="98" t="s">
        <v>219</v>
      </c>
      <c r="C31" s="103">
        <v>9200</v>
      </c>
    </row>
    <row r="32" spans="1:3">
      <c r="A32" s="96">
        <v>28</v>
      </c>
      <c r="B32" s="98" t="s">
        <v>220</v>
      </c>
      <c r="C32" s="103">
        <v>9000</v>
      </c>
    </row>
    <row r="33" spans="1:3">
      <c r="A33" s="96">
        <v>29</v>
      </c>
      <c r="B33" s="98" t="s">
        <v>221</v>
      </c>
      <c r="C33" s="103">
        <v>9000</v>
      </c>
    </row>
    <row r="34" spans="1:3">
      <c r="A34" s="96">
        <v>30</v>
      </c>
      <c r="B34" s="98" t="s">
        <v>222</v>
      </c>
      <c r="C34" s="103">
        <v>9000</v>
      </c>
    </row>
    <row r="35" spans="1:3">
      <c r="A35" s="96">
        <v>31</v>
      </c>
      <c r="B35" s="98" t="s">
        <v>237</v>
      </c>
      <c r="C35" s="103">
        <v>9000</v>
      </c>
    </row>
    <row r="36" spans="1:3">
      <c r="A36" s="96">
        <v>32</v>
      </c>
      <c r="B36" s="98" t="s">
        <v>304</v>
      </c>
      <c r="C36" s="103">
        <v>8900</v>
      </c>
    </row>
    <row r="37" spans="1:3">
      <c r="A37" s="96">
        <v>33</v>
      </c>
      <c r="B37" s="98" t="s">
        <v>305</v>
      </c>
      <c r="C37" s="103">
        <v>8700</v>
      </c>
    </row>
    <row r="38" spans="1:3">
      <c r="A38" s="96">
        <v>34</v>
      </c>
      <c r="B38" s="98" t="s">
        <v>223</v>
      </c>
      <c r="C38" s="103">
        <v>8500</v>
      </c>
    </row>
    <row r="39" spans="1:3">
      <c r="A39" s="96">
        <v>35</v>
      </c>
      <c r="B39" s="98" t="s">
        <v>261</v>
      </c>
      <c r="C39" s="103">
        <v>8326.75</v>
      </c>
    </row>
    <row r="40" spans="1:3" ht="31.5">
      <c r="A40" s="96">
        <v>36</v>
      </c>
      <c r="B40" s="98" t="s">
        <v>283</v>
      </c>
      <c r="C40" s="103">
        <v>8250</v>
      </c>
    </row>
    <row r="41" spans="1:3">
      <c r="A41" s="96">
        <v>37</v>
      </c>
      <c r="B41" s="98" t="s">
        <v>46</v>
      </c>
      <c r="C41" s="103">
        <v>8000</v>
      </c>
    </row>
    <row r="42" spans="1:3">
      <c r="A42" s="96">
        <v>38</v>
      </c>
      <c r="B42" s="98" t="s">
        <v>150</v>
      </c>
      <c r="C42" s="103">
        <v>8000</v>
      </c>
    </row>
    <row r="43" spans="1:3">
      <c r="A43" s="96">
        <v>39</v>
      </c>
      <c r="B43" s="98" t="s">
        <v>45</v>
      </c>
      <c r="C43" s="103">
        <v>8000</v>
      </c>
    </row>
    <row r="44" spans="1:3">
      <c r="A44" s="96">
        <v>40</v>
      </c>
      <c r="B44" s="98" t="s">
        <v>306</v>
      </c>
      <c r="C44" s="103">
        <v>8000</v>
      </c>
    </row>
    <row r="45" spans="1:3">
      <c r="A45" s="96">
        <v>41</v>
      </c>
      <c r="B45" s="98" t="s">
        <v>263</v>
      </c>
      <c r="C45" s="103">
        <v>8000</v>
      </c>
    </row>
    <row r="46" spans="1:3">
      <c r="A46" s="96">
        <v>42</v>
      </c>
      <c r="B46" s="98" t="s">
        <v>264</v>
      </c>
      <c r="C46" s="103">
        <v>8000</v>
      </c>
    </row>
    <row r="47" spans="1:3">
      <c r="A47" s="96">
        <v>43</v>
      </c>
      <c r="B47" s="98" t="s">
        <v>307</v>
      </c>
      <c r="C47" s="103">
        <v>8000</v>
      </c>
    </row>
    <row r="48" spans="1:3">
      <c r="A48" s="96">
        <v>44</v>
      </c>
      <c r="B48" s="98" t="s">
        <v>256</v>
      </c>
      <c r="C48" s="103">
        <v>7910.78</v>
      </c>
    </row>
    <row r="49" spans="1:3">
      <c r="A49" s="96">
        <v>45</v>
      </c>
      <c r="B49" s="98" t="s">
        <v>281</v>
      </c>
      <c r="C49" s="103">
        <v>7766.5</v>
      </c>
    </row>
    <row r="50" spans="1:3" ht="31.5">
      <c r="A50" s="96">
        <v>46</v>
      </c>
      <c r="B50" s="98" t="s">
        <v>308</v>
      </c>
      <c r="C50" s="103">
        <v>7640</v>
      </c>
    </row>
    <row r="51" spans="1:3">
      <c r="A51" s="96">
        <v>47</v>
      </c>
      <c r="B51" s="98" t="s">
        <v>244</v>
      </c>
      <c r="C51" s="103">
        <v>7633.33</v>
      </c>
    </row>
    <row r="52" spans="1:3" ht="31.5">
      <c r="A52" s="96">
        <v>48</v>
      </c>
      <c r="B52" s="98" t="s">
        <v>278</v>
      </c>
      <c r="C52" s="103">
        <v>7618.99</v>
      </c>
    </row>
    <row r="53" spans="1:3">
      <c r="A53" s="96">
        <v>49</v>
      </c>
      <c r="B53" s="98" t="s">
        <v>309</v>
      </c>
      <c r="C53" s="103">
        <v>7574.33</v>
      </c>
    </row>
    <row r="54" spans="1:3" ht="16.5" thickBot="1">
      <c r="A54" s="97">
        <v>50</v>
      </c>
      <c r="B54" s="98" t="s">
        <v>266</v>
      </c>
      <c r="C54" s="103">
        <v>7500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132"/>
  <sheetViews>
    <sheetView workbookViewId="0">
      <selection activeCell="A12" sqref="A12"/>
    </sheetView>
  </sheetViews>
  <sheetFormatPr defaultRowHeight="15"/>
  <cols>
    <col min="1" max="1" width="59.140625" style="35" customWidth="1"/>
    <col min="2" max="2" width="24.5703125" style="102" customWidth="1"/>
  </cols>
  <sheetData>
    <row r="1" spans="1:2" ht="62.25" customHeight="1">
      <c r="A1" s="244" t="s">
        <v>337</v>
      </c>
      <c r="B1" s="244"/>
    </row>
    <row r="2" spans="1:2" ht="15.75">
      <c r="A2" s="245"/>
      <c r="B2" s="245"/>
    </row>
    <row r="3" spans="1:2" ht="39" thickBot="1">
      <c r="A3" s="100" t="s">
        <v>38</v>
      </c>
      <c r="B3" s="101" t="s">
        <v>65</v>
      </c>
    </row>
    <row r="4" spans="1:2" ht="38.25" thickTop="1">
      <c r="A4" s="202" t="s">
        <v>49</v>
      </c>
      <c r="B4" s="203"/>
    </row>
    <row r="5" spans="1:2" ht="15.75">
      <c r="A5" s="98" t="s">
        <v>200</v>
      </c>
      <c r="B5" s="103">
        <v>18635</v>
      </c>
    </row>
    <row r="6" spans="1:2" ht="15.75">
      <c r="A6" s="98" t="s">
        <v>199</v>
      </c>
      <c r="B6" s="103">
        <v>18015</v>
      </c>
    </row>
    <row r="7" spans="1:2" ht="15.75">
      <c r="A7" s="98" t="s">
        <v>300</v>
      </c>
      <c r="B7" s="103">
        <v>16000</v>
      </c>
    </row>
    <row r="8" spans="1:2" ht="15.75">
      <c r="A8" s="98" t="s">
        <v>233</v>
      </c>
      <c r="B8" s="103">
        <v>15000</v>
      </c>
    </row>
    <row r="9" spans="1:2" ht="15.75" customHeight="1">
      <c r="A9" s="98" t="s">
        <v>238</v>
      </c>
      <c r="B9" s="103">
        <v>13062</v>
      </c>
    </row>
    <row r="10" spans="1:2" ht="15.75">
      <c r="A10" s="98" t="s">
        <v>255</v>
      </c>
      <c r="B10" s="103">
        <v>10000</v>
      </c>
    </row>
    <row r="11" spans="1:2" ht="15.75">
      <c r="A11" s="98" t="s">
        <v>224</v>
      </c>
      <c r="B11" s="103">
        <v>9800</v>
      </c>
    </row>
    <row r="12" spans="1:2" ht="15.75" customHeight="1">
      <c r="A12" s="98" t="s">
        <v>261</v>
      </c>
      <c r="B12" s="103">
        <v>8326.75</v>
      </c>
    </row>
    <row r="13" spans="1:2" ht="15.75">
      <c r="A13" s="98" t="s">
        <v>46</v>
      </c>
      <c r="B13" s="103">
        <v>8000</v>
      </c>
    </row>
    <row r="14" spans="1:2" ht="15.75">
      <c r="A14" s="104" t="s">
        <v>266</v>
      </c>
      <c r="B14" s="113">
        <v>7500</v>
      </c>
    </row>
    <row r="15" spans="1:2" ht="15.75">
      <c r="A15" s="104" t="s">
        <v>240</v>
      </c>
      <c r="B15" s="113">
        <v>7375</v>
      </c>
    </row>
    <row r="16" spans="1:2" ht="15.75">
      <c r="A16" s="104" t="s">
        <v>267</v>
      </c>
      <c r="B16" s="113">
        <v>7000</v>
      </c>
    </row>
    <row r="17" spans="1:2" ht="15.75">
      <c r="A17" s="104" t="s">
        <v>313</v>
      </c>
      <c r="B17" s="113">
        <v>6762</v>
      </c>
    </row>
    <row r="18" spans="1:2" ht="15.75">
      <c r="A18" s="104" t="s">
        <v>314</v>
      </c>
      <c r="B18" s="113">
        <v>6500</v>
      </c>
    </row>
    <row r="19" spans="1:2" ht="15.75">
      <c r="A19" s="104" t="s">
        <v>315</v>
      </c>
      <c r="B19" s="113">
        <v>6000</v>
      </c>
    </row>
    <row r="20" spans="1:2" ht="15.75">
      <c r="A20" s="104" t="s">
        <v>268</v>
      </c>
      <c r="B20" s="113">
        <v>6000</v>
      </c>
    </row>
    <row r="21" spans="1:2" ht="15.75">
      <c r="A21" s="104" t="s">
        <v>203</v>
      </c>
      <c r="B21" s="113">
        <v>6000</v>
      </c>
    </row>
    <row r="22" spans="1:2" ht="16.5" thickBot="1">
      <c r="A22" s="104" t="s">
        <v>316</v>
      </c>
      <c r="B22" s="105">
        <v>5500</v>
      </c>
    </row>
    <row r="23" spans="1:2" ht="19.5" thickTop="1">
      <c r="A23" s="202" t="s">
        <v>28</v>
      </c>
      <c r="B23" s="203"/>
    </row>
    <row r="24" spans="1:2" ht="15.75">
      <c r="A24" s="98" t="s">
        <v>215</v>
      </c>
      <c r="B24" s="103">
        <v>15000</v>
      </c>
    </row>
    <row r="25" spans="1:2" ht="15.75">
      <c r="A25" s="98" t="s">
        <v>216</v>
      </c>
      <c r="B25" s="103">
        <v>15000</v>
      </c>
    </row>
    <row r="26" spans="1:2" ht="15.75">
      <c r="A26" s="98" t="s">
        <v>217</v>
      </c>
      <c r="B26" s="103">
        <v>15000</v>
      </c>
    </row>
    <row r="27" spans="1:2" ht="15.75">
      <c r="A27" s="98" t="s">
        <v>252</v>
      </c>
      <c r="B27" s="103">
        <v>15000</v>
      </c>
    </row>
    <row r="28" spans="1:2" ht="31.5">
      <c r="A28" s="98" t="s">
        <v>254</v>
      </c>
      <c r="B28" s="103">
        <v>14000</v>
      </c>
    </row>
    <row r="29" spans="1:2" ht="15.75">
      <c r="A29" s="98" t="s">
        <v>301</v>
      </c>
      <c r="B29" s="103">
        <v>13000</v>
      </c>
    </row>
    <row r="30" spans="1:2" ht="15.75">
      <c r="A30" s="98" t="s">
        <v>262</v>
      </c>
      <c r="B30" s="103">
        <v>11000</v>
      </c>
    </row>
    <row r="31" spans="1:2" ht="15.75">
      <c r="A31" s="98" t="s">
        <v>257</v>
      </c>
      <c r="B31" s="103">
        <v>10000</v>
      </c>
    </row>
    <row r="32" spans="1:2" ht="15.75">
      <c r="A32" s="98" t="s">
        <v>265</v>
      </c>
      <c r="B32" s="103">
        <v>9530</v>
      </c>
    </row>
    <row r="33" spans="1:2" ht="15.75">
      <c r="A33" s="98" t="s">
        <v>220</v>
      </c>
      <c r="B33" s="103">
        <v>9000</v>
      </c>
    </row>
    <row r="34" spans="1:2" ht="15.75">
      <c r="A34" s="98" t="s">
        <v>221</v>
      </c>
      <c r="B34" s="103">
        <v>9000</v>
      </c>
    </row>
    <row r="35" spans="1:2" ht="15.75">
      <c r="A35" s="98" t="s">
        <v>222</v>
      </c>
      <c r="B35" s="103">
        <v>9000</v>
      </c>
    </row>
    <row r="36" spans="1:2" ht="15.75">
      <c r="A36" s="104" t="s">
        <v>256</v>
      </c>
      <c r="B36" s="113">
        <v>7910.78</v>
      </c>
    </row>
    <row r="37" spans="1:2" ht="15.75">
      <c r="A37" s="104" t="s">
        <v>317</v>
      </c>
      <c r="B37" s="113">
        <v>7272.5</v>
      </c>
    </row>
    <row r="38" spans="1:2" ht="16.5" thickBot="1">
      <c r="A38" s="104" t="s">
        <v>318</v>
      </c>
      <c r="B38" s="113">
        <v>7040</v>
      </c>
    </row>
    <row r="39" spans="1:2" ht="19.5" thickTop="1">
      <c r="A39" s="202" t="s">
        <v>29</v>
      </c>
      <c r="B39" s="203"/>
    </row>
    <row r="40" spans="1:2" ht="15.75">
      <c r="A40" s="98" t="s">
        <v>202</v>
      </c>
      <c r="B40" s="103">
        <v>10000</v>
      </c>
    </row>
    <row r="41" spans="1:2" ht="15.75">
      <c r="A41" s="98" t="s">
        <v>258</v>
      </c>
      <c r="B41" s="103">
        <v>10000</v>
      </c>
    </row>
    <row r="42" spans="1:2" ht="15.75">
      <c r="A42" s="98" t="s">
        <v>218</v>
      </c>
      <c r="B42" s="103">
        <v>9800</v>
      </c>
    </row>
    <row r="43" spans="1:2" ht="15.75">
      <c r="A43" s="98" t="s">
        <v>150</v>
      </c>
      <c r="B43" s="103">
        <v>8000</v>
      </c>
    </row>
    <row r="44" spans="1:2" ht="15.75">
      <c r="A44" s="98" t="s">
        <v>152</v>
      </c>
      <c r="B44" s="103">
        <v>7025</v>
      </c>
    </row>
    <row r="45" spans="1:2" ht="15.75">
      <c r="A45" s="98" t="s">
        <v>269</v>
      </c>
      <c r="B45" s="103">
        <v>7000</v>
      </c>
    </row>
    <row r="46" spans="1:2" ht="15.75">
      <c r="A46" s="98" t="s">
        <v>226</v>
      </c>
      <c r="B46" s="103">
        <v>6860</v>
      </c>
    </row>
    <row r="47" spans="1:2" ht="31.5">
      <c r="A47" s="98" t="s">
        <v>319</v>
      </c>
      <c r="B47" s="103">
        <v>6345</v>
      </c>
    </row>
    <row r="48" spans="1:2" ht="15.75">
      <c r="A48" s="98" t="s">
        <v>67</v>
      </c>
      <c r="B48" s="103">
        <v>6300</v>
      </c>
    </row>
    <row r="49" spans="1:2" ht="15.75">
      <c r="A49" s="98" t="s">
        <v>270</v>
      </c>
      <c r="B49" s="103">
        <v>6250</v>
      </c>
    </row>
    <row r="50" spans="1:2" ht="15.75">
      <c r="A50" s="98" t="s">
        <v>54</v>
      </c>
      <c r="B50" s="103">
        <v>5449.2</v>
      </c>
    </row>
    <row r="51" spans="1:2" ht="16.5" thickBot="1">
      <c r="A51" s="104" t="s">
        <v>225</v>
      </c>
      <c r="B51" s="113">
        <v>5410.67</v>
      </c>
    </row>
    <row r="52" spans="1:2" ht="19.5" thickTop="1">
      <c r="A52" s="202" t="s">
        <v>30</v>
      </c>
      <c r="B52" s="203"/>
    </row>
    <row r="53" spans="1:2" ht="31.5">
      <c r="A53" s="98" t="s">
        <v>205</v>
      </c>
      <c r="B53" s="99">
        <v>6500</v>
      </c>
    </row>
    <row r="54" spans="1:2" ht="21.75" customHeight="1">
      <c r="A54" s="98" t="s">
        <v>204</v>
      </c>
      <c r="B54" s="99">
        <v>5880</v>
      </c>
    </row>
    <row r="55" spans="1:2" ht="15.75">
      <c r="A55" s="98" t="s">
        <v>271</v>
      </c>
      <c r="B55" s="103">
        <v>4920</v>
      </c>
    </row>
    <row r="56" spans="1:2" ht="15.75">
      <c r="A56" s="98" t="s">
        <v>320</v>
      </c>
      <c r="B56" s="103">
        <v>4750</v>
      </c>
    </row>
    <row r="57" spans="1:2" ht="15.75">
      <c r="A57" s="104" t="s">
        <v>206</v>
      </c>
      <c r="B57" s="113">
        <v>4657.67</v>
      </c>
    </row>
    <row r="58" spans="1:2" ht="31.5">
      <c r="A58" s="104" t="s">
        <v>321</v>
      </c>
      <c r="B58" s="113">
        <v>4500</v>
      </c>
    </row>
    <row r="59" spans="1:2" ht="16.5" thickBot="1">
      <c r="A59" s="104" t="s">
        <v>227</v>
      </c>
      <c r="B59" s="113">
        <v>4500</v>
      </c>
    </row>
    <row r="60" spans="1:2" ht="19.5" thickTop="1">
      <c r="A60" s="202" t="s">
        <v>31</v>
      </c>
      <c r="B60" s="203"/>
    </row>
    <row r="61" spans="1:2" ht="15.75">
      <c r="A61" s="98" t="s">
        <v>45</v>
      </c>
      <c r="B61" s="103">
        <v>8000</v>
      </c>
    </row>
    <row r="62" spans="1:2" ht="15.75">
      <c r="A62" s="98" t="s">
        <v>151</v>
      </c>
      <c r="B62" s="103">
        <v>7200</v>
      </c>
    </row>
    <row r="63" spans="1:2" ht="15.75">
      <c r="A63" s="98" t="s">
        <v>324</v>
      </c>
      <c r="B63" s="103">
        <v>5000</v>
      </c>
    </row>
    <row r="64" spans="1:2" ht="15.75">
      <c r="A64" s="98" t="s">
        <v>243</v>
      </c>
      <c r="B64" s="103">
        <v>4500</v>
      </c>
    </row>
    <row r="65" spans="1:2" ht="15.75">
      <c r="A65" s="98" t="s">
        <v>323</v>
      </c>
      <c r="B65" s="103">
        <v>4449.2</v>
      </c>
    </row>
    <row r="66" spans="1:2" ht="15.75">
      <c r="A66" s="98" t="s">
        <v>242</v>
      </c>
      <c r="B66" s="103">
        <v>4440.13</v>
      </c>
    </row>
    <row r="67" spans="1:2" ht="15.75">
      <c r="A67" s="98" t="s">
        <v>241</v>
      </c>
      <c r="B67" s="103">
        <v>4389</v>
      </c>
    </row>
    <row r="68" spans="1:2" ht="15.75">
      <c r="A68" s="98" t="s">
        <v>272</v>
      </c>
      <c r="B68" s="103">
        <v>4350.3</v>
      </c>
    </row>
    <row r="69" spans="1:2" ht="15.75">
      <c r="A69" s="98" t="s">
        <v>322</v>
      </c>
      <c r="B69" s="103">
        <v>4307.17</v>
      </c>
    </row>
    <row r="70" spans="1:2" ht="56.25">
      <c r="A70" s="204" t="s">
        <v>32</v>
      </c>
      <c r="B70" s="205"/>
    </row>
    <row r="71" spans="1:2" ht="15.75">
      <c r="A71" s="98" t="s">
        <v>234</v>
      </c>
      <c r="B71" s="103">
        <v>13000</v>
      </c>
    </row>
    <row r="72" spans="1:2" ht="15.75">
      <c r="A72" s="98" t="s">
        <v>305</v>
      </c>
      <c r="B72" s="103">
        <v>8700</v>
      </c>
    </row>
    <row r="73" spans="1:2" ht="15.75">
      <c r="A73" s="98" t="s">
        <v>325</v>
      </c>
      <c r="B73" s="103">
        <v>6600</v>
      </c>
    </row>
    <row r="74" spans="1:2" ht="15.75">
      <c r="A74" s="98" t="s">
        <v>326</v>
      </c>
      <c r="B74" s="103">
        <v>6000</v>
      </c>
    </row>
    <row r="75" spans="1:2" ht="15.75">
      <c r="A75" s="98" t="s">
        <v>273</v>
      </c>
      <c r="B75" s="103">
        <v>5500</v>
      </c>
    </row>
    <row r="76" spans="1:2" ht="15.75">
      <c r="A76" s="104" t="s">
        <v>327</v>
      </c>
      <c r="B76" s="113">
        <v>5000</v>
      </c>
    </row>
    <row r="77" spans="1:2" ht="15.75">
      <c r="A77" s="104" t="s">
        <v>275</v>
      </c>
      <c r="B77" s="113">
        <v>5000</v>
      </c>
    </row>
    <row r="78" spans="1:2" ht="15.75">
      <c r="A78" s="104" t="s">
        <v>274</v>
      </c>
      <c r="B78" s="113">
        <v>4500</v>
      </c>
    </row>
    <row r="79" spans="1:2" ht="15.75">
      <c r="A79" s="104" t="s">
        <v>276</v>
      </c>
      <c r="B79" s="113">
        <v>4200</v>
      </c>
    </row>
    <row r="80" spans="1:2" ht="31.5">
      <c r="A80" s="104" t="s">
        <v>328</v>
      </c>
      <c r="B80" s="113">
        <v>3970</v>
      </c>
    </row>
    <row r="81" spans="1:2" ht="18.75">
      <c r="A81" s="204" t="s">
        <v>33</v>
      </c>
      <c r="B81" s="205"/>
    </row>
    <row r="82" spans="1:2">
      <c r="A82" s="41" t="s">
        <v>253</v>
      </c>
      <c r="B82" s="106">
        <v>15000</v>
      </c>
    </row>
    <row r="83" spans="1:2" ht="31.5">
      <c r="A83" s="98" t="s">
        <v>303</v>
      </c>
      <c r="B83" s="103">
        <v>10000</v>
      </c>
    </row>
    <row r="84" spans="1:2" ht="31.5">
      <c r="A84" s="98" t="s">
        <v>306</v>
      </c>
      <c r="B84" s="103">
        <v>8000</v>
      </c>
    </row>
    <row r="85" spans="1:2" ht="15.75">
      <c r="A85" s="98" t="s">
        <v>263</v>
      </c>
      <c r="B85" s="103">
        <v>8000</v>
      </c>
    </row>
    <row r="86" spans="1:2" ht="31.5">
      <c r="A86" s="98" t="s">
        <v>308</v>
      </c>
      <c r="B86" s="103">
        <v>7640</v>
      </c>
    </row>
    <row r="87" spans="1:2" ht="15.75">
      <c r="A87" s="98" t="s">
        <v>244</v>
      </c>
      <c r="B87" s="103">
        <v>7633.33</v>
      </c>
    </row>
    <row r="88" spans="1:2" ht="31.5">
      <c r="A88" s="98" t="s">
        <v>278</v>
      </c>
      <c r="B88" s="103">
        <v>7618.99</v>
      </c>
    </row>
    <row r="89" spans="1:2" ht="15.75">
      <c r="A89" s="98" t="s">
        <v>309</v>
      </c>
      <c r="B89" s="103">
        <v>7574.33</v>
      </c>
    </row>
    <row r="90" spans="1:2" ht="15.75">
      <c r="A90" s="98" t="s">
        <v>277</v>
      </c>
      <c r="B90" s="103">
        <v>7500</v>
      </c>
    </row>
    <row r="91" spans="1:2" ht="15.75">
      <c r="A91" s="98" t="s">
        <v>260</v>
      </c>
      <c r="B91" s="103">
        <v>7483.33</v>
      </c>
    </row>
    <row r="92" spans="1:2" ht="15.75">
      <c r="A92" s="98" t="s">
        <v>329</v>
      </c>
      <c r="B92" s="103">
        <v>7005.46</v>
      </c>
    </row>
    <row r="93" spans="1:2" ht="15.75">
      <c r="A93" s="98" t="s">
        <v>137</v>
      </c>
      <c r="B93" s="103">
        <v>7000</v>
      </c>
    </row>
    <row r="94" spans="1:2" ht="15.75">
      <c r="A94" s="98" t="s">
        <v>279</v>
      </c>
      <c r="B94" s="103">
        <v>6886</v>
      </c>
    </row>
    <row r="95" spans="1:2" ht="15.75">
      <c r="A95" s="98" t="s">
        <v>259</v>
      </c>
      <c r="B95" s="103">
        <v>6861.5</v>
      </c>
    </row>
    <row r="96" spans="1:2" ht="15.75">
      <c r="A96" s="98" t="s">
        <v>66</v>
      </c>
      <c r="B96" s="103">
        <v>6826</v>
      </c>
    </row>
    <row r="97" spans="1:2" ht="15.75">
      <c r="A97" s="98" t="s">
        <v>246</v>
      </c>
      <c r="B97" s="103">
        <v>6802</v>
      </c>
    </row>
    <row r="98" spans="1:2" ht="15.75">
      <c r="A98" s="104" t="s">
        <v>245</v>
      </c>
      <c r="B98" s="113">
        <v>6800</v>
      </c>
    </row>
    <row r="99" spans="1:2" ht="15.75">
      <c r="A99" s="104" t="s">
        <v>330</v>
      </c>
      <c r="B99" s="113">
        <v>6775</v>
      </c>
    </row>
    <row r="100" spans="1:2" ht="15.75">
      <c r="A100" s="104" t="s">
        <v>247</v>
      </c>
      <c r="B100" s="113">
        <v>6700</v>
      </c>
    </row>
    <row r="101" spans="1:2" ht="15.75">
      <c r="A101" s="104" t="s">
        <v>331</v>
      </c>
      <c r="B101" s="113">
        <v>6541.67</v>
      </c>
    </row>
    <row r="102" spans="1:2" ht="75">
      <c r="A102" s="204" t="s">
        <v>34</v>
      </c>
      <c r="B102" s="205"/>
    </row>
    <row r="103" spans="1:2" ht="15.75">
      <c r="A103" s="98" t="s">
        <v>302</v>
      </c>
      <c r="B103" s="103">
        <v>12000</v>
      </c>
    </row>
    <row r="104" spans="1:2" ht="15.75">
      <c r="A104" s="98" t="s">
        <v>201</v>
      </c>
      <c r="B104" s="103">
        <v>11779</v>
      </c>
    </row>
    <row r="105" spans="1:2" ht="15.75">
      <c r="A105" s="98" t="s">
        <v>235</v>
      </c>
      <c r="B105" s="103">
        <v>10500</v>
      </c>
    </row>
    <row r="106" spans="1:2" ht="15.75">
      <c r="A106" s="98" t="s">
        <v>236</v>
      </c>
      <c r="B106" s="103">
        <v>10000</v>
      </c>
    </row>
    <row r="107" spans="1:2" ht="15.75">
      <c r="A107" s="98" t="s">
        <v>219</v>
      </c>
      <c r="B107" s="103">
        <v>9200</v>
      </c>
    </row>
    <row r="108" spans="1:2" ht="15.75">
      <c r="A108" s="98" t="s">
        <v>237</v>
      </c>
      <c r="B108" s="103">
        <v>9000</v>
      </c>
    </row>
    <row r="109" spans="1:2" ht="15.75">
      <c r="A109" s="98" t="s">
        <v>304</v>
      </c>
      <c r="B109" s="103">
        <v>8900</v>
      </c>
    </row>
    <row r="110" spans="1:2" ht="15.75">
      <c r="A110" s="98" t="s">
        <v>223</v>
      </c>
      <c r="B110" s="103">
        <v>8500</v>
      </c>
    </row>
    <row r="111" spans="1:2" ht="31.5">
      <c r="A111" s="98" t="s">
        <v>283</v>
      </c>
      <c r="B111" s="103">
        <v>8250</v>
      </c>
    </row>
    <row r="112" spans="1:2" ht="15.75">
      <c r="A112" s="98" t="s">
        <v>264</v>
      </c>
      <c r="B112" s="103">
        <v>8000</v>
      </c>
    </row>
    <row r="113" spans="1:2" ht="15.75">
      <c r="A113" s="98" t="s">
        <v>307</v>
      </c>
      <c r="B113" s="103">
        <v>8000</v>
      </c>
    </row>
    <row r="114" spans="1:2" ht="15.75">
      <c r="A114" s="104" t="s">
        <v>281</v>
      </c>
      <c r="B114" s="113">
        <v>7766.5</v>
      </c>
    </row>
    <row r="115" spans="1:2" ht="15.75">
      <c r="A115" s="104" t="s">
        <v>149</v>
      </c>
      <c r="B115" s="113">
        <v>7400</v>
      </c>
    </row>
    <row r="116" spans="1:2" ht="15.75">
      <c r="A116" s="104" t="s">
        <v>332</v>
      </c>
      <c r="B116" s="113">
        <v>7342.86</v>
      </c>
    </row>
    <row r="117" spans="1:2" ht="15.75">
      <c r="A117" s="104" t="s">
        <v>280</v>
      </c>
      <c r="B117" s="113">
        <v>7066.67</v>
      </c>
    </row>
    <row r="118" spans="1:2" ht="31.5">
      <c r="A118" s="104" t="s">
        <v>333</v>
      </c>
      <c r="B118" s="113">
        <v>7000</v>
      </c>
    </row>
    <row r="119" spans="1:2" ht="15.75">
      <c r="A119" s="104" t="s">
        <v>282</v>
      </c>
      <c r="B119" s="113">
        <v>6772.5</v>
      </c>
    </row>
    <row r="120" spans="1:2" ht="15.75">
      <c r="A120" s="104" t="s">
        <v>284</v>
      </c>
      <c r="B120" s="113">
        <v>6600</v>
      </c>
    </row>
    <row r="121" spans="1:2" ht="18.75">
      <c r="A121" s="204" t="s">
        <v>53</v>
      </c>
      <c r="B121" s="205"/>
    </row>
    <row r="122" spans="1:2" ht="15.75">
      <c r="A122" s="98" t="s">
        <v>207</v>
      </c>
      <c r="B122" s="103">
        <v>5637.5</v>
      </c>
    </row>
    <row r="123" spans="1:2" ht="15.75">
      <c r="A123" s="98" t="s">
        <v>210</v>
      </c>
      <c r="B123" s="103">
        <v>5282.17</v>
      </c>
    </row>
    <row r="124" spans="1:2" ht="15.75">
      <c r="A124" s="98" t="s">
        <v>286</v>
      </c>
      <c r="B124" s="103">
        <v>5050</v>
      </c>
    </row>
    <row r="125" spans="1:2" ht="15.75">
      <c r="A125" s="98" t="s">
        <v>208</v>
      </c>
      <c r="B125" s="103">
        <v>4612.75</v>
      </c>
    </row>
    <row r="126" spans="1:2" ht="15.75">
      <c r="A126" s="98" t="s">
        <v>334</v>
      </c>
      <c r="B126" s="103">
        <v>4500</v>
      </c>
    </row>
    <row r="127" spans="1:2" ht="15.75">
      <c r="A127" s="98" t="s">
        <v>228</v>
      </c>
      <c r="B127" s="103">
        <v>4478.8100000000004</v>
      </c>
    </row>
    <row r="128" spans="1:2" ht="15.75">
      <c r="A128" s="98" t="s">
        <v>285</v>
      </c>
      <c r="B128" s="103">
        <v>4450</v>
      </c>
    </row>
    <row r="129" spans="1:2" ht="15.75">
      <c r="A129" s="98" t="s">
        <v>229</v>
      </c>
      <c r="B129" s="103">
        <v>4304.33</v>
      </c>
    </row>
    <row r="130" spans="1:2" ht="15.75">
      <c r="A130" s="98" t="s">
        <v>209</v>
      </c>
      <c r="B130" s="103">
        <v>4149</v>
      </c>
    </row>
    <row r="131" spans="1:2" ht="15.75">
      <c r="A131" s="151" t="s">
        <v>335</v>
      </c>
      <c r="B131" s="152">
        <v>4067.6</v>
      </c>
    </row>
    <row r="132" spans="1:2" ht="15.75">
      <c r="A132" s="151" t="s">
        <v>336</v>
      </c>
      <c r="B132" s="152">
        <v>3982.8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workbookViewId="0">
      <selection activeCell="F8" sqref="F8"/>
    </sheetView>
  </sheetViews>
  <sheetFormatPr defaultRowHeight="15"/>
  <cols>
    <col min="1" max="1" width="41" style="7" customWidth="1"/>
    <col min="2" max="2" width="9.140625" style="7" customWidth="1"/>
    <col min="3" max="3" width="9" style="7" customWidth="1"/>
    <col min="4" max="4" width="13" style="7" customWidth="1"/>
    <col min="5" max="5" width="8.5703125" style="7" customWidth="1"/>
    <col min="6" max="6" width="9.5703125" style="7" customWidth="1"/>
    <col min="7" max="7" width="12.7109375" style="7" customWidth="1"/>
  </cols>
  <sheetData>
    <row r="1" spans="1:7" ht="18.75">
      <c r="A1" s="246" t="s">
        <v>297</v>
      </c>
      <c r="B1" s="246"/>
      <c r="C1" s="246"/>
      <c r="D1" s="246"/>
      <c r="E1" s="246"/>
      <c r="F1" s="246"/>
      <c r="G1" s="246"/>
    </row>
    <row r="2" spans="1:7" ht="18.75">
      <c r="A2" s="247" t="s">
        <v>61</v>
      </c>
      <c r="B2" s="247"/>
      <c r="C2" s="247"/>
      <c r="D2" s="247"/>
      <c r="E2" s="247"/>
      <c r="F2" s="247"/>
      <c r="G2" s="247"/>
    </row>
    <row r="3" spans="1:7" ht="15.75" thickBot="1">
      <c r="A3" s="42"/>
      <c r="B3" s="42"/>
      <c r="C3" s="42"/>
      <c r="D3" s="42"/>
      <c r="E3" s="42"/>
      <c r="F3" s="42"/>
      <c r="G3" s="59"/>
    </row>
    <row r="4" spans="1:7" ht="18.75">
      <c r="A4" s="248"/>
      <c r="B4" s="250" t="s">
        <v>298</v>
      </c>
      <c r="C4" s="251"/>
      <c r="D4" s="252"/>
      <c r="E4" s="210" t="s">
        <v>295</v>
      </c>
      <c r="F4" s="210"/>
      <c r="G4" s="253"/>
    </row>
    <row r="5" spans="1:7" ht="47.25">
      <c r="A5" s="249"/>
      <c r="B5" s="109" t="s">
        <v>2</v>
      </c>
      <c r="C5" s="109" t="s">
        <v>25</v>
      </c>
      <c r="D5" s="72" t="s">
        <v>3</v>
      </c>
      <c r="E5" s="107" t="s">
        <v>2</v>
      </c>
      <c r="F5" s="107" t="s">
        <v>25</v>
      </c>
      <c r="G5" s="2" t="s">
        <v>3</v>
      </c>
    </row>
    <row r="6" spans="1:7" ht="18.75">
      <c r="A6" s="21" t="s">
        <v>4</v>
      </c>
      <c r="B6" s="60">
        <v>44904</v>
      </c>
      <c r="C6" s="60">
        <v>42143</v>
      </c>
      <c r="D6" s="73">
        <f>ROUND(C6/B6*100,1)</f>
        <v>93.9</v>
      </c>
      <c r="E6" s="74">
        <v>14285</v>
      </c>
      <c r="F6" s="60">
        <v>13967</v>
      </c>
      <c r="G6" s="75">
        <f>ROUND(F6/E6*100,1)</f>
        <v>97.8</v>
      </c>
    </row>
    <row r="7" spans="1:7" ht="15.75">
      <c r="A7" s="3" t="s">
        <v>58</v>
      </c>
      <c r="B7" s="76"/>
      <c r="C7" s="46"/>
      <c r="D7" s="73"/>
      <c r="E7" s="77"/>
      <c r="F7" s="46"/>
      <c r="G7" s="75"/>
    </row>
    <row r="8" spans="1:7" ht="30">
      <c r="A8" s="78" t="s">
        <v>59</v>
      </c>
      <c r="B8" s="79"/>
      <c r="C8" s="80"/>
      <c r="D8" s="81"/>
      <c r="E8" s="77"/>
      <c r="F8" s="80"/>
      <c r="G8" s="82"/>
    </row>
    <row r="9" spans="1:7" ht="31.5">
      <c r="A9" s="83" t="s">
        <v>5</v>
      </c>
      <c r="B9" s="198">
        <v>10670</v>
      </c>
      <c r="C9" s="198">
        <v>10517</v>
      </c>
      <c r="D9" s="84">
        <f t="shared" ref="D9:D27" si="0">ROUND(C9/B9*100,1)</f>
        <v>98.6</v>
      </c>
      <c r="E9" s="198">
        <v>2342</v>
      </c>
      <c r="F9" s="85">
        <f>' 2,9 ВЕДи'!C9</f>
        <v>2198</v>
      </c>
      <c r="G9" s="86">
        <f t="shared" ref="G9:G27" si="1">ROUND(F9/E9*100,1)</f>
        <v>93.9</v>
      </c>
    </row>
    <row r="10" spans="1:7" ht="31.5">
      <c r="A10" s="4" t="s">
        <v>6</v>
      </c>
      <c r="B10" s="199">
        <v>136</v>
      </c>
      <c r="C10" s="199">
        <v>232</v>
      </c>
      <c r="D10" s="73">
        <f t="shared" si="0"/>
        <v>170.6</v>
      </c>
      <c r="E10" s="199">
        <v>41</v>
      </c>
      <c r="F10" s="85">
        <f>' 2,9 ВЕДи'!C10</f>
        <v>150</v>
      </c>
      <c r="G10" s="75">
        <f t="shared" si="1"/>
        <v>365.9</v>
      </c>
    </row>
    <row r="11" spans="1:7" ht="15.75">
      <c r="A11" s="4" t="s">
        <v>7</v>
      </c>
      <c r="B11" s="199">
        <v>5216</v>
      </c>
      <c r="C11" s="199">
        <v>5157</v>
      </c>
      <c r="D11" s="73">
        <f t="shared" si="0"/>
        <v>98.9</v>
      </c>
      <c r="E11" s="199">
        <v>1480</v>
      </c>
      <c r="F11" s="85">
        <f>' 2,9 ВЕДи'!C11</f>
        <v>1489</v>
      </c>
      <c r="G11" s="75">
        <f t="shared" si="1"/>
        <v>100.6</v>
      </c>
    </row>
    <row r="12" spans="1:7" ht="31.5">
      <c r="A12" s="4" t="s">
        <v>8</v>
      </c>
      <c r="B12" s="199">
        <v>914</v>
      </c>
      <c r="C12" s="199">
        <v>934</v>
      </c>
      <c r="D12" s="73">
        <f t="shared" si="0"/>
        <v>102.2</v>
      </c>
      <c r="E12" s="199">
        <v>477</v>
      </c>
      <c r="F12" s="85">
        <f>' 2,9 ВЕДи'!C12</f>
        <v>489</v>
      </c>
      <c r="G12" s="75">
        <f t="shared" si="1"/>
        <v>102.5</v>
      </c>
    </row>
    <row r="13" spans="1:7" ht="31.5">
      <c r="A13" s="4" t="s">
        <v>9</v>
      </c>
      <c r="B13" s="199">
        <v>220</v>
      </c>
      <c r="C13" s="199">
        <v>209</v>
      </c>
      <c r="D13" s="73">
        <f t="shared" si="0"/>
        <v>95</v>
      </c>
      <c r="E13" s="199">
        <v>73</v>
      </c>
      <c r="F13" s="85">
        <f>' 2,9 ВЕДи'!C13</f>
        <v>68</v>
      </c>
      <c r="G13" s="75">
        <f t="shared" si="1"/>
        <v>93.2</v>
      </c>
    </row>
    <row r="14" spans="1:7" ht="15.75">
      <c r="A14" s="4" t="s">
        <v>10</v>
      </c>
      <c r="B14" s="199">
        <v>943</v>
      </c>
      <c r="C14" s="199">
        <v>883</v>
      </c>
      <c r="D14" s="73">
        <f t="shared" si="0"/>
        <v>93.6</v>
      </c>
      <c r="E14" s="199">
        <v>326</v>
      </c>
      <c r="F14" s="85">
        <f>' 2,9 ВЕДи'!C14</f>
        <v>268</v>
      </c>
      <c r="G14" s="75">
        <f t="shared" si="1"/>
        <v>82.2</v>
      </c>
    </row>
    <row r="15" spans="1:7" ht="31.5">
      <c r="A15" s="4" t="s">
        <v>11</v>
      </c>
      <c r="B15" s="200">
        <v>5740</v>
      </c>
      <c r="C15" s="200">
        <v>6067</v>
      </c>
      <c r="D15" s="73">
        <f t="shared" si="0"/>
        <v>105.7</v>
      </c>
      <c r="E15" s="200">
        <v>2341</v>
      </c>
      <c r="F15" s="85">
        <f>' 2,9 ВЕДи'!C15</f>
        <v>2405</v>
      </c>
      <c r="G15" s="75">
        <f t="shared" si="1"/>
        <v>102.7</v>
      </c>
    </row>
    <row r="16" spans="1:7" ht="31.5">
      <c r="A16" s="4" t="s">
        <v>12</v>
      </c>
      <c r="B16" s="200">
        <v>1511</v>
      </c>
      <c r="C16" s="200">
        <v>1557</v>
      </c>
      <c r="D16" s="73">
        <f t="shared" si="0"/>
        <v>103</v>
      </c>
      <c r="E16" s="200">
        <v>564</v>
      </c>
      <c r="F16" s="85">
        <f>' 2,9 ВЕДи'!C16</f>
        <v>545</v>
      </c>
      <c r="G16" s="75">
        <f t="shared" si="1"/>
        <v>96.6</v>
      </c>
    </row>
    <row r="17" spans="1:7" ht="31.5">
      <c r="A17" s="4" t="s">
        <v>13</v>
      </c>
      <c r="B17" s="199">
        <v>617</v>
      </c>
      <c r="C17" s="199">
        <v>644</v>
      </c>
      <c r="D17" s="73">
        <f t="shared" si="0"/>
        <v>104.4</v>
      </c>
      <c r="E17" s="199">
        <v>240</v>
      </c>
      <c r="F17" s="85">
        <f>' 2,9 ВЕДи'!C17</f>
        <v>223</v>
      </c>
      <c r="G17" s="75">
        <f t="shared" si="1"/>
        <v>92.9</v>
      </c>
    </row>
    <row r="18" spans="1:7" ht="15.75">
      <c r="A18" s="4" t="s">
        <v>14</v>
      </c>
      <c r="B18" s="199">
        <v>361</v>
      </c>
      <c r="C18" s="199">
        <v>322</v>
      </c>
      <c r="D18" s="73">
        <f t="shared" si="0"/>
        <v>89.2</v>
      </c>
      <c r="E18" s="199">
        <v>147</v>
      </c>
      <c r="F18" s="85">
        <f>' 2,9 ВЕДи'!C18</f>
        <v>137</v>
      </c>
      <c r="G18" s="75">
        <f t="shared" si="1"/>
        <v>93.2</v>
      </c>
    </row>
    <row r="19" spans="1:7" ht="15.75">
      <c r="A19" s="4" t="s">
        <v>15</v>
      </c>
      <c r="B19" s="199">
        <v>846</v>
      </c>
      <c r="C19" s="199">
        <v>672</v>
      </c>
      <c r="D19" s="73">
        <f t="shared" si="0"/>
        <v>79.400000000000006</v>
      </c>
      <c r="E19" s="199">
        <v>313</v>
      </c>
      <c r="F19" s="85">
        <f>' 2,9 ВЕДи'!C19</f>
        <v>263</v>
      </c>
      <c r="G19" s="75">
        <f t="shared" si="1"/>
        <v>84</v>
      </c>
    </row>
    <row r="20" spans="1:7" ht="15.75">
      <c r="A20" s="4" t="s">
        <v>16</v>
      </c>
      <c r="B20" s="199">
        <v>232</v>
      </c>
      <c r="C20" s="199">
        <v>233</v>
      </c>
      <c r="D20" s="73">
        <f t="shared" si="0"/>
        <v>100.4</v>
      </c>
      <c r="E20" s="199">
        <v>101</v>
      </c>
      <c r="F20" s="85">
        <f>' 2,9 ВЕДи'!C20</f>
        <v>110</v>
      </c>
      <c r="G20" s="75">
        <f t="shared" si="1"/>
        <v>108.9</v>
      </c>
    </row>
    <row r="21" spans="1:7" ht="31.5">
      <c r="A21" s="4" t="s">
        <v>17</v>
      </c>
      <c r="B21" s="199">
        <v>486</v>
      </c>
      <c r="C21" s="199">
        <v>506</v>
      </c>
      <c r="D21" s="73">
        <f t="shared" si="0"/>
        <v>104.1</v>
      </c>
      <c r="E21" s="199">
        <v>193</v>
      </c>
      <c r="F21" s="85">
        <f>' 2,9 ВЕДи'!C21</f>
        <v>192</v>
      </c>
      <c r="G21" s="75">
        <f t="shared" si="1"/>
        <v>99.5</v>
      </c>
    </row>
    <row r="22" spans="1:7" ht="31.5">
      <c r="A22" s="4" t="s">
        <v>18</v>
      </c>
      <c r="B22" s="199">
        <v>705</v>
      </c>
      <c r="C22" s="199">
        <v>728</v>
      </c>
      <c r="D22" s="73">
        <f t="shared" si="0"/>
        <v>103.3</v>
      </c>
      <c r="E22" s="199">
        <v>269</v>
      </c>
      <c r="F22" s="85">
        <f>' 2,9 ВЕДи'!C22</f>
        <v>283</v>
      </c>
      <c r="G22" s="75">
        <f t="shared" si="1"/>
        <v>105.2</v>
      </c>
    </row>
    <row r="23" spans="1:7" ht="31.5">
      <c r="A23" s="4" t="s">
        <v>19</v>
      </c>
      <c r="B23" s="199">
        <v>6376</v>
      </c>
      <c r="C23" s="199">
        <v>4781</v>
      </c>
      <c r="D23" s="73">
        <f t="shared" si="0"/>
        <v>75</v>
      </c>
      <c r="E23" s="199">
        <v>2540</v>
      </c>
      <c r="F23" s="85">
        <f>' 2,9 ВЕДи'!C23</f>
        <v>2239</v>
      </c>
      <c r="G23" s="75">
        <f t="shared" si="1"/>
        <v>88.1</v>
      </c>
    </row>
    <row r="24" spans="1:7" ht="15.75">
      <c r="A24" s="4" t="s">
        <v>20</v>
      </c>
      <c r="B24" s="199">
        <v>855</v>
      </c>
      <c r="C24" s="199">
        <v>707</v>
      </c>
      <c r="D24" s="73">
        <f t="shared" si="0"/>
        <v>82.7</v>
      </c>
      <c r="E24" s="199">
        <v>338</v>
      </c>
      <c r="F24" s="85">
        <f>' 2,9 ВЕДи'!C24</f>
        <v>302</v>
      </c>
      <c r="G24" s="75">
        <f t="shared" si="1"/>
        <v>89.3</v>
      </c>
    </row>
    <row r="25" spans="1:7" ht="31.5">
      <c r="A25" s="4" t="s">
        <v>21</v>
      </c>
      <c r="B25" s="199">
        <v>1001</v>
      </c>
      <c r="C25" s="199">
        <v>1060</v>
      </c>
      <c r="D25" s="73">
        <f t="shared" si="0"/>
        <v>105.9</v>
      </c>
      <c r="E25" s="199">
        <v>381</v>
      </c>
      <c r="F25" s="85">
        <f>' 2,9 ВЕДи'!C25</f>
        <v>439</v>
      </c>
      <c r="G25" s="75">
        <f t="shared" si="1"/>
        <v>115.2</v>
      </c>
    </row>
    <row r="26" spans="1:7" ht="31.5">
      <c r="A26" s="4" t="s">
        <v>22</v>
      </c>
      <c r="B26" s="199">
        <v>183</v>
      </c>
      <c r="C26" s="199">
        <v>204</v>
      </c>
      <c r="D26" s="73">
        <f t="shared" si="0"/>
        <v>111.5</v>
      </c>
      <c r="E26" s="199">
        <v>52</v>
      </c>
      <c r="F26" s="85">
        <f>' 2,9 ВЕДи'!C26</f>
        <v>62</v>
      </c>
      <c r="G26" s="75">
        <f t="shared" si="1"/>
        <v>119.2</v>
      </c>
    </row>
    <row r="27" spans="1:7" ht="16.5" thickBot="1">
      <c r="A27" s="5" t="s">
        <v>23</v>
      </c>
      <c r="B27" s="201">
        <v>436</v>
      </c>
      <c r="C27" s="201">
        <v>343</v>
      </c>
      <c r="D27" s="87">
        <f t="shared" si="0"/>
        <v>78.7</v>
      </c>
      <c r="E27" s="201">
        <v>170</v>
      </c>
      <c r="F27" s="85">
        <f>' 2,9 ВЕДи'!C27</f>
        <v>121</v>
      </c>
      <c r="G27" s="88">
        <f t="shared" si="1"/>
        <v>71.2</v>
      </c>
    </row>
    <row r="28" spans="1:7" ht="18.75">
      <c r="A28" s="6"/>
      <c r="B28" s="89"/>
      <c r="F28" s="90"/>
    </row>
    <row r="29" spans="1:7" ht="18.75">
      <c r="A29" s="6"/>
      <c r="B29" s="6"/>
      <c r="F29" s="91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workbookViewId="0">
      <selection activeCell="C14" sqref="C14"/>
    </sheetView>
  </sheetViews>
  <sheetFormatPr defaultRowHeight="15"/>
  <cols>
    <col min="1" max="1" width="51.5703125" style="7" customWidth="1"/>
    <col min="2" max="2" width="13.85546875" style="7" customWidth="1"/>
    <col min="3" max="4" width="13.7109375" style="7" customWidth="1"/>
    <col min="5" max="5" width="13.140625" style="7" customWidth="1"/>
    <col min="6" max="6" width="12.28515625" style="7" customWidth="1"/>
    <col min="7" max="7" width="15.7109375" style="7" customWidth="1"/>
  </cols>
  <sheetData>
    <row r="1" spans="1:7" ht="20.25">
      <c r="A1" s="206" t="s">
        <v>297</v>
      </c>
      <c r="B1" s="206"/>
      <c r="C1" s="206"/>
      <c r="D1" s="206"/>
      <c r="E1" s="206"/>
      <c r="F1" s="206"/>
      <c r="G1" s="206"/>
    </row>
    <row r="2" spans="1:7" ht="20.25">
      <c r="A2" s="207" t="s">
        <v>26</v>
      </c>
      <c r="B2" s="207"/>
      <c r="C2" s="207"/>
      <c r="D2" s="207"/>
      <c r="E2" s="207"/>
      <c r="F2" s="207"/>
      <c r="G2" s="207"/>
    </row>
    <row r="3" spans="1:7" ht="15.75" thickBot="1">
      <c r="A3" s="42"/>
      <c r="B3" s="42"/>
      <c r="C3" s="42"/>
      <c r="D3" s="42"/>
      <c r="E3" s="42"/>
      <c r="F3" s="42"/>
      <c r="G3" s="59"/>
    </row>
    <row r="4" spans="1:7" ht="18.75">
      <c r="A4" s="248"/>
      <c r="B4" s="210" t="s">
        <v>298</v>
      </c>
      <c r="C4" s="210"/>
      <c r="D4" s="210"/>
      <c r="E4" s="210" t="s">
        <v>295</v>
      </c>
      <c r="F4" s="210"/>
      <c r="G4" s="253"/>
    </row>
    <row r="5" spans="1:7" s="115" customFormat="1" ht="47.25">
      <c r="A5" s="249"/>
      <c r="B5" s="107" t="s">
        <v>2</v>
      </c>
      <c r="C5" s="107" t="s">
        <v>25</v>
      </c>
      <c r="D5" s="108" t="s">
        <v>3</v>
      </c>
      <c r="E5" s="109" t="s">
        <v>2</v>
      </c>
      <c r="F5" s="109" t="s">
        <v>25</v>
      </c>
      <c r="G5" s="2" t="s">
        <v>3</v>
      </c>
    </row>
    <row r="6" spans="1:7" ht="18.75">
      <c r="A6" s="21" t="s">
        <v>4</v>
      </c>
      <c r="B6" s="60">
        <f>SUM(B7:B15)</f>
        <v>44904</v>
      </c>
      <c r="C6" s="60">
        <f>SUM(C7:C15)</f>
        <v>42143</v>
      </c>
      <c r="D6" s="61">
        <f>ROUND(C6/B6*100,1)</f>
        <v>93.9</v>
      </c>
      <c r="E6" s="60">
        <f>SUM(E7:E15)</f>
        <v>14285</v>
      </c>
      <c r="F6" s="60">
        <f>SUM(F7:F15)</f>
        <v>13967</v>
      </c>
      <c r="G6" s="62">
        <f>ROUND(F6/E6*100,1)</f>
        <v>97.8</v>
      </c>
    </row>
    <row r="7" spans="1:7" ht="33">
      <c r="A7" s="63" t="s">
        <v>27</v>
      </c>
      <c r="B7" s="64">
        <v>5618</v>
      </c>
      <c r="C7" s="64">
        <v>5070</v>
      </c>
      <c r="D7" s="61">
        <f t="shared" ref="D7:D15" si="0">ROUND(C7/B7*100,1)</f>
        <v>90.2</v>
      </c>
      <c r="E7" s="65">
        <f>'2.10 групи  (2017)'!C6</f>
        <v>2178</v>
      </c>
      <c r="F7" s="64">
        <f>'2.10 групи '!C6</f>
        <v>2070</v>
      </c>
      <c r="G7" s="62">
        <f t="shared" ref="G7:G15" si="1">ROUND(F7/E7*100,1)</f>
        <v>95</v>
      </c>
    </row>
    <row r="8" spans="1:7" ht="16.5">
      <c r="A8" s="63" t="s">
        <v>28</v>
      </c>
      <c r="B8" s="64">
        <v>3445</v>
      </c>
      <c r="C8" s="64">
        <v>3192</v>
      </c>
      <c r="D8" s="61">
        <f t="shared" si="0"/>
        <v>92.7</v>
      </c>
      <c r="E8" s="65">
        <f>'2.10 групи  (2017)'!C7</f>
        <v>1251</v>
      </c>
      <c r="F8" s="64">
        <f>'2.10 групи '!C7</f>
        <v>1214</v>
      </c>
      <c r="G8" s="62">
        <f t="shared" si="1"/>
        <v>97</v>
      </c>
    </row>
    <row r="9" spans="1:7" ht="16.5">
      <c r="A9" s="63" t="s">
        <v>29</v>
      </c>
      <c r="B9" s="47">
        <v>3903</v>
      </c>
      <c r="C9" s="64">
        <v>3628</v>
      </c>
      <c r="D9" s="61">
        <f t="shared" si="0"/>
        <v>93</v>
      </c>
      <c r="E9" s="65">
        <f>'2.10 групи  (2017)'!C8</f>
        <v>1318</v>
      </c>
      <c r="F9" s="64">
        <f>'2.10 групи '!C8</f>
        <v>1310</v>
      </c>
      <c r="G9" s="62">
        <f t="shared" si="1"/>
        <v>99.4</v>
      </c>
    </row>
    <row r="10" spans="1:7" ht="16.5">
      <c r="A10" s="63" t="s">
        <v>30</v>
      </c>
      <c r="B10" s="47">
        <v>2218</v>
      </c>
      <c r="C10" s="64">
        <v>2176</v>
      </c>
      <c r="D10" s="61">
        <f t="shared" si="0"/>
        <v>98.1</v>
      </c>
      <c r="E10" s="65">
        <f>'2.10 групи  (2017)'!C9</f>
        <v>816</v>
      </c>
      <c r="F10" s="64">
        <f>'2.10 групи '!C9</f>
        <v>820</v>
      </c>
      <c r="G10" s="62">
        <f t="shared" si="1"/>
        <v>100.5</v>
      </c>
    </row>
    <row r="11" spans="1:7" ht="16.5">
      <c r="A11" s="63" t="s">
        <v>31</v>
      </c>
      <c r="B11" s="47">
        <v>7520</v>
      </c>
      <c r="C11" s="64">
        <v>6955</v>
      </c>
      <c r="D11" s="61">
        <f t="shared" si="0"/>
        <v>92.5</v>
      </c>
      <c r="E11" s="65">
        <f>'2.10 групи  (2017)'!C10</f>
        <v>2679</v>
      </c>
      <c r="F11" s="64">
        <f>'2.10 групи '!C10</f>
        <v>2511</v>
      </c>
      <c r="G11" s="62">
        <f t="shared" si="1"/>
        <v>93.7</v>
      </c>
    </row>
    <row r="12" spans="1:7" ht="33">
      <c r="A12" s="63" t="s">
        <v>32</v>
      </c>
      <c r="B12" s="47">
        <v>2054</v>
      </c>
      <c r="C12" s="64">
        <v>1842</v>
      </c>
      <c r="D12" s="61">
        <f t="shared" si="0"/>
        <v>89.7</v>
      </c>
      <c r="E12" s="65">
        <f>'2.10 групи  (2017)'!C11</f>
        <v>503</v>
      </c>
      <c r="F12" s="64">
        <f>'2.10 групи '!C11</f>
        <v>486</v>
      </c>
      <c r="G12" s="62">
        <f t="shared" si="1"/>
        <v>96.6</v>
      </c>
    </row>
    <row r="13" spans="1:7" ht="16.5">
      <c r="A13" s="63" t="s">
        <v>33</v>
      </c>
      <c r="B13" s="47">
        <v>4149</v>
      </c>
      <c r="C13" s="64">
        <v>3891</v>
      </c>
      <c r="D13" s="61">
        <f t="shared" si="0"/>
        <v>93.8</v>
      </c>
      <c r="E13" s="65">
        <f>'2.10 групи  (2017)'!C12</f>
        <v>1172</v>
      </c>
      <c r="F13" s="64">
        <f>'2.10 групи '!C12</f>
        <v>1209</v>
      </c>
      <c r="G13" s="62">
        <f t="shared" si="1"/>
        <v>103.2</v>
      </c>
    </row>
    <row r="14" spans="1:7" ht="49.5">
      <c r="A14" s="63" t="s">
        <v>34</v>
      </c>
      <c r="B14" s="47">
        <v>8646</v>
      </c>
      <c r="C14" s="64">
        <v>8496</v>
      </c>
      <c r="D14" s="61">
        <f t="shared" si="0"/>
        <v>98.3</v>
      </c>
      <c r="E14" s="65">
        <f>'2.10 групи  (2017)'!C13</f>
        <v>2141</v>
      </c>
      <c r="F14" s="64">
        <f>'2.10 групи '!C13</f>
        <v>2259</v>
      </c>
      <c r="G14" s="62">
        <f t="shared" si="1"/>
        <v>105.5</v>
      </c>
    </row>
    <row r="15" spans="1:7" ht="17.25" thickBot="1">
      <c r="A15" s="66" t="s">
        <v>60</v>
      </c>
      <c r="B15" s="67">
        <v>7351</v>
      </c>
      <c r="C15" s="68">
        <v>6893</v>
      </c>
      <c r="D15" s="69">
        <f t="shared" si="0"/>
        <v>93.8</v>
      </c>
      <c r="E15" s="65">
        <f>'2.10 групи  (2017)'!C14</f>
        <v>2227</v>
      </c>
      <c r="F15" s="64">
        <f>'2.10 групи '!C14</f>
        <v>2088</v>
      </c>
      <c r="G15" s="70">
        <f t="shared" si="1"/>
        <v>93.8</v>
      </c>
    </row>
    <row r="16" spans="1:7">
      <c r="B16" s="71">
        <v>310</v>
      </c>
      <c r="C16" s="7">
        <v>240</v>
      </c>
      <c r="E16" s="7">
        <v>70</v>
      </c>
      <c r="F16" s="7">
        <v>63</v>
      </c>
    </row>
    <row r="17" spans="2:2">
      <c r="B17" s="71"/>
    </row>
    <row r="18" spans="2:2">
      <c r="B18" s="71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workbookViewId="0">
      <selection activeCell="C9" sqref="C9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55" t="s">
        <v>251</v>
      </c>
      <c r="B1" s="255"/>
      <c r="C1" s="255"/>
      <c r="D1" s="255"/>
    </row>
    <row r="2" spans="1:4" s="45" customFormat="1" ht="12.75">
      <c r="A2" s="256" t="s">
        <v>1</v>
      </c>
      <c r="B2" s="256"/>
      <c r="C2" s="256"/>
      <c r="D2" s="256"/>
    </row>
    <row r="3" spans="1:4" ht="15.75" thickBot="1">
      <c r="A3" s="42"/>
      <c r="B3" s="42"/>
      <c r="C3" s="42"/>
      <c r="D3" s="42"/>
    </row>
    <row r="4" spans="1:4">
      <c r="A4" s="208"/>
      <c r="B4" s="257" t="s">
        <v>55</v>
      </c>
      <c r="C4" s="259" t="s">
        <v>56</v>
      </c>
      <c r="D4" s="261" t="s">
        <v>57</v>
      </c>
    </row>
    <row r="5" spans="1:4" ht="51" customHeight="1">
      <c r="A5" s="209"/>
      <c r="B5" s="258"/>
      <c r="C5" s="260"/>
      <c r="D5" s="262"/>
    </row>
    <row r="6" spans="1:4" ht="15.75">
      <c r="A6" s="43" t="s">
        <v>4</v>
      </c>
      <c r="B6" s="48">
        <v>1215</v>
      </c>
      <c r="C6" s="48">
        <v>13967</v>
      </c>
      <c r="D6" s="49">
        <f>C6/B6</f>
        <v>11.495473251028807</v>
      </c>
    </row>
    <row r="7" spans="1:4" ht="15.75">
      <c r="A7" s="149" t="s">
        <v>58</v>
      </c>
      <c r="B7" s="50"/>
      <c r="C7" s="51"/>
      <c r="D7" s="49"/>
    </row>
    <row r="8" spans="1:4" ht="31.5">
      <c r="A8" s="44" t="s">
        <v>59</v>
      </c>
      <c r="B8" s="50"/>
      <c r="C8" s="52"/>
      <c r="D8" s="49"/>
    </row>
    <row r="9" spans="1:4" ht="48" thickBot="1">
      <c r="A9" s="192" t="s">
        <v>5</v>
      </c>
      <c r="B9" s="197">
        <f>'Структура 2.1 (2018)'!F11</f>
        <v>97</v>
      </c>
      <c r="C9" s="53">
        <v>2198</v>
      </c>
      <c r="D9" s="49">
        <f t="shared" ref="D9:D27" si="0">C9/B9</f>
        <v>22.659793814432991</v>
      </c>
    </row>
    <row r="10" spans="1:4" ht="32.25" thickBot="1">
      <c r="A10" s="193" t="s">
        <v>6</v>
      </c>
      <c r="B10" s="196">
        <f>'Структура 2.1 (2018)'!F12</f>
        <v>1</v>
      </c>
      <c r="C10" s="53">
        <v>150</v>
      </c>
      <c r="D10" s="49">
        <v>0</v>
      </c>
    </row>
    <row r="11" spans="1:4" ht="16.5" thickBot="1">
      <c r="A11" s="193" t="s">
        <v>7</v>
      </c>
      <c r="B11" s="196">
        <f>'Структура 2.1 (2018)'!F13</f>
        <v>424</v>
      </c>
      <c r="C11" s="53">
        <v>1489</v>
      </c>
      <c r="D11" s="49">
        <f t="shared" si="0"/>
        <v>3.5117924528301887</v>
      </c>
    </row>
    <row r="12" spans="1:4" ht="32.25" thickBot="1">
      <c r="A12" s="193" t="s">
        <v>8</v>
      </c>
      <c r="B12" s="196">
        <f>'Структура 2.1 (2018)'!F14</f>
        <v>26</v>
      </c>
      <c r="C12" s="53">
        <v>489</v>
      </c>
      <c r="D12" s="49">
        <f t="shared" si="0"/>
        <v>18.807692307692307</v>
      </c>
    </row>
    <row r="13" spans="1:4" ht="32.25" thickBot="1">
      <c r="A13" s="193" t="s">
        <v>9</v>
      </c>
      <c r="B13" s="196">
        <f>'Структура 2.1 (2018)'!F15</f>
        <v>15</v>
      </c>
      <c r="C13" s="53">
        <v>68</v>
      </c>
      <c r="D13" s="49">
        <f t="shared" si="0"/>
        <v>4.5333333333333332</v>
      </c>
    </row>
    <row r="14" spans="1:4" ht="16.5" thickBot="1">
      <c r="A14" s="193" t="s">
        <v>10</v>
      </c>
      <c r="B14" s="196">
        <f>'Структура 2.1 (2018)'!F16</f>
        <v>40</v>
      </c>
      <c r="C14" s="53">
        <v>268</v>
      </c>
      <c r="D14" s="49">
        <f t="shared" si="0"/>
        <v>6.7</v>
      </c>
    </row>
    <row r="15" spans="1:4" ht="48" thickBot="1">
      <c r="A15" s="193" t="s">
        <v>11</v>
      </c>
      <c r="B15" s="196">
        <f>'Структура 2.1 (2018)'!F17</f>
        <v>206</v>
      </c>
      <c r="C15" s="53">
        <v>2405</v>
      </c>
      <c r="D15" s="49">
        <f t="shared" si="0"/>
        <v>11.674757281553399</v>
      </c>
    </row>
    <row r="16" spans="1:4" ht="32.25" thickBot="1">
      <c r="A16" s="193" t="s">
        <v>12</v>
      </c>
      <c r="B16" s="196">
        <f>'Структура 2.1 (2018)'!F18</f>
        <v>72</v>
      </c>
      <c r="C16" s="53">
        <v>545</v>
      </c>
      <c r="D16" s="49">
        <f t="shared" si="0"/>
        <v>7.5694444444444446</v>
      </c>
    </row>
    <row r="17" spans="1:4" ht="32.25" thickBot="1">
      <c r="A17" s="193" t="s">
        <v>13</v>
      </c>
      <c r="B17" s="196">
        <f>'Структура 2.1 (2018)'!F19</f>
        <v>59</v>
      </c>
      <c r="C17" s="53">
        <v>223</v>
      </c>
      <c r="D17" s="49">
        <f t="shared" si="0"/>
        <v>3.7796610169491527</v>
      </c>
    </row>
    <row r="18" spans="1:4" ht="16.5" thickBot="1">
      <c r="A18" s="193" t="s">
        <v>14</v>
      </c>
      <c r="B18" s="196">
        <f>'Структура 2.1 (2018)'!F20</f>
        <v>18</v>
      </c>
      <c r="C18" s="53">
        <v>137</v>
      </c>
      <c r="D18" s="49">
        <f t="shared" si="0"/>
        <v>7.6111111111111107</v>
      </c>
    </row>
    <row r="19" spans="1:4" ht="16.5" thickBot="1">
      <c r="A19" s="193" t="s">
        <v>15</v>
      </c>
      <c r="B19" s="196">
        <f>'Структура 2.1 (2018)'!F21</f>
        <v>3</v>
      </c>
      <c r="C19" s="53">
        <v>263</v>
      </c>
      <c r="D19" s="49">
        <f t="shared" si="0"/>
        <v>87.666666666666671</v>
      </c>
    </row>
    <row r="20" spans="1:4" ht="16.5" thickBot="1">
      <c r="A20" s="193" t="s">
        <v>16</v>
      </c>
      <c r="B20" s="196">
        <f>'Структура 2.1 (2018)'!F22</f>
        <v>5</v>
      </c>
      <c r="C20" s="53">
        <v>110</v>
      </c>
      <c r="D20" s="49">
        <f t="shared" si="0"/>
        <v>22</v>
      </c>
    </row>
    <row r="21" spans="1:4" ht="32.25" thickBot="1">
      <c r="A21" s="193" t="s">
        <v>17</v>
      </c>
      <c r="B21" s="196">
        <f>'Структура 2.1 (2018)'!F23</f>
        <v>13</v>
      </c>
      <c r="C21" s="53">
        <v>192</v>
      </c>
      <c r="D21" s="49">
        <f t="shared" si="0"/>
        <v>14.76923076923077</v>
      </c>
    </row>
    <row r="22" spans="1:4" ht="32.25" thickBot="1">
      <c r="A22" s="193" t="s">
        <v>18</v>
      </c>
      <c r="B22" s="196">
        <f>'Структура 2.1 (2018)'!F24</f>
        <v>29</v>
      </c>
      <c r="C22" s="53">
        <v>283</v>
      </c>
      <c r="D22" s="49">
        <f t="shared" si="0"/>
        <v>9.7586206896551726</v>
      </c>
    </row>
    <row r="23" spans="1:4" ht="32.25" thickBot="1">
      <c r="A23" s="193" t="s">
        <v>19</v>
      </c>
      <c r="B23" s="196">
        <f>'Структура 2.1 (2018)'!F25</f>
        <v>37</v>
      </c>
      <c r="C23" s="53">
        <v>2239</v>
      </c>
      <c r="D23" s="49">
        <f t="shared" si="0"/>
        <v>60.513513513513516</v>
      </c>
    </row>
    <row r="24" spans="1:4" ht="16.5" thickBot="1">
      <c r="A24" s="193" t="s">
        <v>20</v>
      </c>
      <c r="B24" s="196">
        <f>'Структура 2.1 (2018)'!F26</f>
        <v>89</v>
      </c>
      <c r="C24" s="53">
        <v>302</v>
      </c>
      <c r="D24" s="49">
        <f t="shared" si="0"/>
        <v>3.393258426966292</v>
      </c>
    </row>
    <row r="25" spans="1:4" ht="32.25" thickBot="1">
      <c r="A25" s="193" t="s">
        <v>21</v>
      </c>
      <c r="B25" s="196">
        <f>'Структура 2.1 (2018)'!F27</f>
        <v>64</v>
      </c>
      <c r="C25" s="53">
        <v>439</v>
      </c>
      <c r="D25" s="49">
        <f t="shared" si="0"/>
        <v>6.859375</v>
      </c>
    </row>
    <row r="26" spans="1:4" ht="32.25" thickBot="1">
      <c r="A26" s="193" t="s">
        <v>22</v>
      </c>
      <c r="B26" s="194">
        <f>'Структура 2.1 (2018)'!F28</f>
        <v>5</v>
      </c>
      <c r="C26" s="53">
        <v>62</v>
      </c>
      <c r="D26" s="49">
        <f t="shared" si="0"/>
        <v>12.4</v>
      </c>
    </row>
    <row r="27" spans="1:4" ht="16.5" thickBot="1">
      <c r="A27" s="193" t="s">
        <v>23</v>
      </c>
      <c r="B27" s="195">
        <f>'Структура 2.1 (2018)'!F29</f>
        <v>12</v>
      </c>
      <c r="C27" s="53">
        <v>121</v>
      </c>
      <c r="D27" s="49">
        <f t="shared" si="0"/>
        <v>10.083333333333334</v>
      </c>
    </row>
    <row r="28" spans="1:4">
      <c r="A28" s="254"/>
      <c r="B28" s="254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2.1 ВЕДи</vt:lpstr>
      <vt:lpstr>2.2 групи</vt:lpstr>
      <vt:lpstr>2,3</vt:lpstr>
      <vt:lpstr>2.4</vt:lpstr>
      <vt:lpstr>2.5</vt:lpstr>
      <vt:lpstr>2,6</vt:lpstr>
      <vt:lpstr>2.7 ВЕДи</vt:lpstr>
      <vt:lpstr>2.8 групи</vt:lpstr>
      <vt:lpstr> 2,9 ВЕДи</vt:lpstr>
      <vt:lpstr>2.10 групи </vt:lpstr>
      <vt:lpstr>Структура 2.1 (2017)</vt:lpstr>
      <vt:lpstr>Структура 2.1 (2018)</vt:lpstr>
      <vt:lpstr>2.10 групи  (2017)</vt:lpstr>
      <vt:lpstr>2.9 ВЕДи (2017)</vt:lpstr>
      <vt:lpstr>Структура 2.1 ВЕДи  (2017)</vt:lpstr>
      <vt:lpstr>ваканс групи структ</vt:lpstr>
      <vt:lpstr>безроб структ групи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2018-10-24T09:17:38Z</dcterms:modified>
</cp:coreProperties>
</file>