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7980" tabRatio="594" activeTab="3"/>
  </bookViews>
  <sheets>
    <sheet name="2.1 ВЕДи" sheetId="2" r:id="rId1"/>
    <sheet name="2.2 групи" sheetId="1" r:id="rId2"/>
    <sheet name="2,3" sheetId="3" r:id="rId3"/>
    <sheet name="2.4" sheetId="4" r:id="rId4"/>
    <sheet name="2.5 зарплата ТОП 50" sheetId="6" r:id="rId5"/>
    <sheet name="2,6 зарплата групи" sheetId="5" r:id="rId6"/>
    <sheet name="2.7 ВЕДи" sheetId="7" r:id="rId7"/>
    <sheet name="2.8 групи" sheetId="8" r:id="rId8"/>
    <sheet name=" 2,9 ВЕДи" sheetId="9" r:id="rId9"/>
    <sheet name="2.10 групи " sheetId="10" r:id="rId10"/>
    <sheet name="ВЕДИ 2018-2019)" sheetId="21" r:id="rId11"/>
    <sheet name=" групи (2018-2019)" sheetId="20" r:id="rId12"/>
    <sheet name="2,3 для 3 аркуша" sheetId="22" r:id="rId13"/>
  </sheets>
  <calcPr calcId="125725"/>
</workbook>
</file>

<file path=xl/calcChain.xml><?xml version="1.0" encoding="utf-8"?>
<calcChain xmlns="http://schemas.openxmlformats.org/spreadsheetml/2006/main">
  <c r="G25" i="2"/>
  <c r="D25"/>
  <c r="F6" i="21"/>
  <c r="E6"/>
  <c r="D6"/>
  <c r="C6"/>
  <c r="D57" i="22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E4" i="1"/>
  <c r="B4"/>
  <c r="D124" i="4"/>
  <c r="D123"/>
  <c r="D107"/>
  <c r="D106"/>
  <c r="D105"/>
  <c r="D104"/>
  <c r="D87"/>
  <c r="D86"/>
  <c r="D85"/>
  <c r="D84"/>
  <c r="D83"/>
  <c r="D49" l="1"/>
  <c r="D48"/>
  <c r="D135"/>
  <c r="D122"/>
  <c r="D108"/>
  <c r="D103"/>
  <c r="D121"/>
  <c r="D82"/>
  <c r="D81"/>
  <c r="D57"/>
  <c r="D120"/>
  <c r="F15" i="1"/>
  <c r="E15"/>
  <c r="F14"/>
  <c r="E14"/>
  <c r="F13"/>
  <c r="E13"/>
  <c r="F12"/>
  <c r="E12"/>
  <c r="F11"/>
  <c r="E11"/>
  <c r="F10"/>
  <c r="E10"/>
  <c r="F9"/>
  <c r="E9"/>
  <c r="F8"/>
  <c r="E8"/>
  <c r="F7"/>
  <c r="E7"/>
  <c r="C15"/>
  <c r="B15"/>
  <c r="C14"/>
  <c r="B14"/>
  <c r="C13"/>
  <c r="B13"/>
  <c r="C12"/>
  <c r="B12"/>
  <c r="C11"/>
  <c r="B11"/>
  <c r="C10"/>
  <c r="B10"/>
  <c r="C9"/>
  <c r="B9"/>
  <c r="C8"/>
  <c r="B8"/>
  <c r="D8" s="1"/>
  <c r="C7"/>
  <c r="B7"/>
  <c r="F15" i="8"/>
  <c r="E15"/>
  <c r="F14"/>
  <c r="E14"/>
  <c r="F13"/>
  <c r="E13"/>
  <c r="F12"/>
  <c r="E12"/>
  <c r="F11"/>
  <c r="E11"/>
  <c r="F10"/>
  <c r="E10"/>
  <c r="F9"/>
  <c r="E9"/>
  <c r="F8"/>
  <c r="E8"/>
  <c r="F7"/>
  <c r="E7"/>
  <c r="C15"/>
  <c r="C14"/>
  <c r="C13"/>
  <c r="C12"/>
  <c r="C11"/>
  <c r="C10"/>
  <c r="C9"/>
  <c r="C8"/>
  <c r="C7"/>
  <c r="B15"/>
  <c r="B14"/>
  <c r="B13"/>
  <c r="B12"/>
  <c r="B11"/>
  <c r="B10"/>
  <c r="B9"/>
  <c r="B8"/>
  <c r="B7"/>
  <c r="C14" i="10"/>
  <c r="B14"/>
  <c r="C13"/>
  <c r="B13"/>
  <c r="C12"/>
  <c r="B12"/>
  <c r="C11"/>
  <c r="B11"/>
  <c r="C10"/>
  <c r="B10"/>
  <c r="C9"/>
  <c r="B9"/>
  <c r="C8"/>
  <c r="D8" s="1"/>
  <c r="B8"/>
  <c r="C7"/>
  <c r="B7"/>
  <c r="C6"/>
  <c r="B6"/>
  <c r="C27" i="9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F27" i="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F25" i="2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E6" i="7"/>
  <c r="B6"/>
  <c r="J6" i="21"/>
  <c r="I6"/>
  <c r="H6"/>
  <c r="C6" i="7" s="1"/>
  <c r="G6" i="21"/>
  <c r="E6" i="20"/>
  <c r="I6"/>
  <c r="J7" s="1"/>
  <c r="H6"/>
  <c r="L7" s="1"/>
  <c r="G6"/>
  <c r="F6"/>
  <c r="D6"/>
  <c r="C6"/>
  <c r="B6"/>
  <c r="F6" i="4"/>
  <c r="D119"/>
  <c r="D118"/>
  <c r="D10"/>
  <c r="D11"/>
  <c r="D12"/>
  <c r="D13"/>
  <c r="D14"/>
  <c r="D15"/>
  <c r="D16"/>
  <c r="D17"/>
  <c r="D18"/>
  <c r="D19"/>
  <c r="D20"/>
  <c r="D59"/>
  <c r="D60"/>
  <c r="D61"/>
  <c r="D62"/>
  <c r="D63"/>
  <c r="D64"/>
  <c r="D65"/>
  <c r="D66"/>
  <c r="D67"/>
  <c r="D68"/>
  <c r="D69"/>
  <c r="D50" i="3"/>
  <c r="D56" i="4"/>
  <c r="D117"/>
  <c r="D80"/>
  <c r="D79"/>
  <c r="D78"/>
  <c r="D77"/>
  <c r="D76"/>
  <c r="D71"/>
  <c r="D34"/>
  <c r="D33"/>
  <c r="D134"/>
  <c r="D133"/>
  <c r="D132"/>
  <c r="D131"/>
  <c r="D130"/>
  <c r="D129"/>
  <c r="D128"/>
  <c r="D127"/>
  <c r="D126"/>
  <c r="D116"/>
  <c r="D115"/>
  <c r="D114"/>
  <c r="D113"/>
  <c r="D112"/>
  <c r="D111"/>
  <c r="D110"/>
  <c r="D102"/>
  <c r="D101"/>
  <c r="D100"/>
  <c r="D99"/>
  <c r="D98"/>
  <c r="D97"/>
  <c r="D96"/>
  <c r="D95"/>
  <c r="D94"/>
  <c r="D93"/>
  <c r="D92"/>
  <c r="D91"/>
  <c r="D90"/>
  <c r="D89"/>
  <c r="D75"/>
  <c r="D74"/>
  <c r="D73"/>
  <c r="D72"/>
  <c r="D55"/>
  <c r="D54"/>
  <c r="D53"/>
  <c r="D52"/>
  <c r="D50"/>
  <c r="D47"/>
  <c r="D46"/>
  <c r="D45"/>
  <c r="D44"/>
  <c r="D43"/>
  <c r="D42"/>
  <c r="D41"/>
  <c r="D40"/>
  <c r="D39"/>
  <c r="D38"/>
  <c r="D37"/>
  <c r="D36"/>
  <c r="D32"/>
  <c r="D31"/>
  <c r="D30"/>
  <c r="D29"/>
  <c r="D28"/>
  <c r="D27"/>
  <c r="D26"/>
  <c r="D25"/>
  <c r="D24"/>
  <c r="D23"/>
  <c r="D22"/>
  <c r="D52" i="3"/>
  <c r="D28"/>
  <c r="D57"/>
  <c r="D56"/>
  <c r="D55"/>
  <c r="D54"/>
  <c r="D53"/>
  <c r="D51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A3" i="1"/>
  <c r="F6" i="7" l="1"/>
  <c r="L21" i="21"/>
  <c r="L19"/>
  <c r="M19" s="1"/>
  <c r="L17"/>
  <c r="M17" s="1"/>
  <c r="L15"/>
  <c r="M15" s="1"/>
  <c r="L13"/>
  <c r="M13" s="1"/>
  <c r="L20"/>
  <c r="M20" s="1"/>
  <c r="L18"/>
  <c r="M18" s="1"/>
  <c r="L16"/>
  <c r="M16" s="1"/>
  <c r="L14"/>
  <c r="M14" s="1"/>
  <c r="L12"/>
  <c r="M12" s="1"/>
  <c r="L6"/>
  <c r="B6" i="9"/>
  <c r="N6" i="21"/>
  <c r="M7" i="20"/>
  <c r="L14"/>
  <c r="M14" s="1"/>
  <c r="L12"/>
  <c r="M12" s="1"/>
  <c r="L10"/>
  <c r="M10" s="1"/>
  <c r="L8"/>
  <c r="M8" s="1"/>
  <c r="L15"/>
  <c r="M15" s="1"/>
  <c r="L13"/>
  <c r="M13" s="1"/>
  <c r="L11"/>
  <c r="M11" s="1"/>
  <c r="L9"/>
  <c r="M9" s="1"/>
  <c r="B6" i="1"/>
  <c r="D12"/>
  <c r="A4" i="3"/>
  <c r="A4" i="4" s="1"/>
  <c r="A4" i="22"/>
  <c r="G10" i="2"/>
  <c r="G11"/>
  <c r="G13"/>
  <c r="G14"/>
  <c r="G16"/>
  <c r="G17"/>
  <c r="G18"/>
  <c r="G19"/>
  <c r="G20"/>
  <c r="G21"/>
  <c r="G22"/>
  <c r="G23"/>
  <c r="D10" i="9"/>
  <c r="G15" i="2"/>
  <c r="G12"/>
  <c r="F6"/>
  <c r="D14" i="1"/>
  <c r="D10"/>
  <c r="C6"/>
  <c r="D6" s="1"/>
  <c r="D14" i="8"/>
  <c r="D10"/>
  <c r="B6"/>
  <c r="D8"/>
  <c r="G9" i="2"/>
  <c r="G8"/>
  <c r="D12" i="10"/>
  <c r="D10"/>
  <c r="G11" i="8"/>
  <c r="E6" i="2"/>
  <c r="G9" i="7"/>
  <c r="G24" i="2"/>
  <c r="D12" i="7"/>
  <c r="D24"/>
  <c r="D12" i="8"/>
  <c r="D9" i="1"/>
  <c r="D11"/>
  <c r="D13"/>
  <c r="D15"/>
  <c r="D14" i="10"/>
  <c r="D11" i="9"/>
  <c r="D7" i="2"/>
  <c r="D9"/>
  <c r="D11"/>
  <c r="D13"/>
  <c r="D15"/>
  <c r="D17"/>
  <c r="D19"/>
  <c r="D21"/>
  <c r="D23"/>
  <c r="B6"/>
  <c r="D8"/>
  <c r="D10"/>
  <c r="D12"/>
  <c r="D14"/>
  <c r="D16"/>
  <c r="D18"/>
  <c r="D20"/>
  <c r="D22"/>
  <c r="D24"/>
  <c r="K7" i="20"/>
  <c r="J14"/>
  <c r="J12"/>
  <c r="J10"/>
  <c r="J8"/>
  <c r="J15"/>
  <c r="K15" s="1"/>
  <c r="J13"/>
  <c r="J11"/>
  <c r="J9"/>
  <c r="G13" i="1"/>
  <c r="D7" i="8"/>
  <c r="D9"/>
  <c r="D11"/>
  <c r="D13"/>
  <c r="D15"/>
  <c r="K14" i="20"/>
  <c r="C6" i="9"/>
  <c r="D6" s="1"/>
  <c r="G7" i="2"/>
  <c r="D17" i="7"/>
  <c r="D7" i="1"/>
  <c r="C6" i="8"/>
  <c r="D6" s="1"/>
  <c r="G15"/>
  <c r="C6" i="2"/>
  <c r="D9" i="9"/>
  <c r="D16"/>
  <c r="D12"/>
  <c r="D13"/>
  <c r="D14"/>
  <c r="D18"/>
  <c r="D20"/>
  <c r="D22"/>
  <c r="D24"/>
  <c r="D26"/>
  <c r="D10" i="7"/>
  <c r="D14"/>
  <c r="D26"/>
  <c r="D11"/>
  <c r="D13"/>
  <c r="D15"/>
  <c r="D19"/>
  <c r="D21"/>
  <c r="G8" i="8"/>
  <c r="G10"/>
  <c r="G12"/>
  <c r="G14"/>
  <c r="D23" i="7"/>
  <c r="D25"/>
  <c r="D27"/>
  <c r="G11" i="1"/>
  <c r="G9"/>
  <c r="G8"/>
  <c r="G10"/>
  <c r="G12"/>
  <c r="G14"/>
  <c r="G10" i="7"/>
  <c r="G12"/>
  <c r="G14"/>
  <c r="G16"/>
  <c r="G18"/>
  <c r="G20"/>
  <c r="G22"/>
  <c r="G24"/>
  <c r="G26"/>
  <c r="G13" i="8"/>
  <c r="D11" i="10"/>
  <c r="D9"/>
  <c r="G9" i="8"/>
  <c r="F6"/>
  <c r="C5" i="10"/>
  <c r="D7"/>
  <c r="G15" i="1"/>
  <c r="D9" i="7"/>
  <c r="D17" i="9"/>
  <c r="D15"/>
  <c r="D16" i="7"/>
  <c r="D18"/>
  <c r="D20"/>
  <c r="D22"/>
  <c r="D19" i="9"/>
  <c r="D21"/>
  <c r="D23"/>
  <c r="D25"/>
  <c r="D27"/>
  <c r="G11" i="7"/>
  <c r="G13"/>
  <c r="G27"/>
  <c r="G25"/>
  <c r="G23"/>
  <c r="G21"/>
  <c r="G19"/>
  <c r="G17"/>
  <c r="G15"/>
  <c r="G6"/>
  <c r="D6"/>
  <c r="F6" i="1"/>
  <c r="E6"/>
  <c r="G7"/>
  <c r="D13" i="10"/>
  <c r="E6" i="8"/>
  <c r="G7"/>
  <c r="D6" i="10"/>
  <c r="B5"/>
  <c r="L11" i="21" l="1"/>
  <c r="M11" s="1"/>
  <c r="L9"/>
  <c r="M9" s="1"/>
  <c r="L10"/>
  <c r="M10" s="1"/>
  <c r="M21"/>
  <c r="L22"/>
  <c r="N14"/>
  <c r="O14" s="1"/>
  <c r="N12"/>
  <c r="O12" s="1"/>
  <c r="N10"/>
  <c r="O10" s="1"/>
  <c r="N15"/>
  <c r="N13"/>
  <c r="O13" s="1"/>
  <c r="N11"/>
  <c r="O11" s="1"/>
  <c r="N9"/>
  <c r="O9" s="1"/>
  <c r="G6" i="2"/>
  <c r="D6"/>
  <c r="K13" i="20"/>
  <c r="G6" i="8"/>
  <c r="D5" i="10"/>
  <c r="G6" i="1"/>
  <c r="L23" i="21" l="1"/>
  <c r="M22"/>
  <c r="N16"/>
  <c r="O15"/>
  <c r="K12" i="20"/>
  <c r="M23" i="21" l="1"/>
  <c r="L24"/>
  <c r="O16"/>
  <c r="N17"/>
  <c r="K11" i="20"/>
  <c r="L25" i="21" l="1"/>
  <c r="M24"/>
  <c r="N18"/>
  <c r="O17"/>
  <c r="K10" i="20"/>
  <c r="M25" i="21" l="1"/>
  <c r="L26"/>
  <c r="N19"/>
  <c r="O18"/>
  <c r="K8" i="20"/>
  <c r="K9"/>
  <c r="L27" i="21" l="1"/>
  <c r="M26"/>
  <c r="N20"/>
  <c r="O19"/>
  <c r="M27" l="1"/>
  <c r="L28"/>
  <c r="M28" s="1"/>
  <c r="O20"/>
  <c r="N21"/>
  <c r="N22" l="1"/>
  <c r="O21"/>
  <c r="O22" l="1"/>
  <c r="N23"/>
  <c r="N24" l="1"/>
  <c r="O23"/>
  <c r="O24" l="1"/>
  <c r="N25"/>
  <c r="N26" l="1"/>
  <c r="O25"/>
  <c r="O26" l="1"/>
  <c r="N27"/>
  <c r="N28" l="1"/>
  <c r="O28" s="1"/>
  <c r="O27"/>
</calcChain>
</file>

<file path=xl/sharedStrings.xml><?xml version="1.0" encoding="utf-8"?>
<sst xmlns="http://schemas.openxmlformats.org/spreadsheetml/2006/main" count="690" uniqueCount="372">
  <si>
    <t>Кількість вакансій, зареєстрованих в державній службі зайнятості</t>
  </si>
  <si>
    <t>(за видами економічної діяльності)</t>
  </si>
  <si>
    <t>Темпи зростання (зниження)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</si>
  <si>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</si>
  <si>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</si>
  <si>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</si>
  <si>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</si>
  <si>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</si>
  <si>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</si>
  <si>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</si>
  <si>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</si>
  <si>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</si>
  <si>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</si>
  <si>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</si>
  <si>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</si>
  <si>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</si>
  <si>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</si>
  <si>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</si>
  <si>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</si>
  <si>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</si>
  <si>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</si>
  <si>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</si>
  <si>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</si>
  <si>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Черкаська область</t>
  </si>
  <si>
    <t>2018 р.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</si>
  <si>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</si>
  <si>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</si>
  <si>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</si>
  <si>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</si>
  <si>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</si>
  <si>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</si>
  <si>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</si>
  <si>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</si>
  <si>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</si>
  <si>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</si>
  <si>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 xml:space="preserve">Професії, по яких кількість  вакансій є найбільшою                                                                                                         у січні-листопаді 2017 року 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</si>
  <si>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</si>
  <si>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</si>
  <si>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</si>
  <si>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</si>
  <si>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Дефіцит вакансій (-), дефіцит кадрів (+)</t>
  </si>
  <si>
    <r>
      <t xml:space="preserve">Кількість вакансій на кінець періоду, </t>
    </r>
    <r>
      <rPr>
        <i/>
        <sz val="12"/>
        <rFont val="Times New Roman"/>
        <family val="1"/>
        <charset val="204"/>
      </rPr>
      <t>осіб</t>
    </r>
  </si>
  <si>
    <t>А</t>
  </si>
  <si>
    <t xml:space="preserve"> (за розділами професій)</t>
  </si>
  <si>
    <t>Б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</si>
  <si>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</si>
  <si>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</si>
  <si>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</si>
  <si>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</si>
  <si>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</si>
  <si>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</si>
  <si>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</si>
  <si>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Особи, які раніше працювали</t>
  </si>
  <si>
    <t>у тому числі за видами економічної діяльності: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</si>
  <si>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</si>
  <si>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</si>
  <si>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(ТОП - 50)</t>
  </si>
  <si>
    <t>№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</si>
  <si>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</si>
  <si>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</si>
  <si>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 xml:space="preserve"> водій автотранспортних засобів</t>
  </si>
  <si>
    <t xml:space="preserve"> підсобний робітник</t>
  </si>
  <si>
    <t xml:space="preserve"> бухгалтер</t>
  </si>
  <si>
    <t xml:space="preserve"> продавець продовольчих товарів</t>
  </si>
  <si>
    <t xml:space="preserve"> сестра медична</t>
  </si>
  <si>
    <t xml:space="preserve"> охоронник</t>
  </si>
  <si>
    <t xml:space="preserve"> продавець непродовольчих товарів</t>
  </si>
  <si>
    <t xml:space="preserve"> кухар</t>
  </si>
  <si>
    <t xml:space="preserve"> прибиральник службових приміщень</t>
  </si>
  <si>
    <t xml:space="preserve"> вантажник</t>
  </si>
  <si>
    <t xml:space="preserve"> слюсар-ремонтник</t>
  </si>
  <si>
    <t xml:space="preserve"> сторож</t>
  </si>
  <si>
    <t xml:space="preserve"> Продавець-консультант</t>
  </si>
  <si>
    <t xml:space="preserve"> укладальник-пакувальник</t>
  </si>
  <si>
    <t xml:space="preserve"> комірник</t>
  </si>
  <si>
    <t xml:space="preserve"> Молодша медична сестра (санітарка, санітарка-прибиральниця, санітарка-буфетниця та ін.)</t>
  </si>
  <si>
    <t xml:space="preserve"> швачка</t>
  </si>
  <si>
    <t xml:space="preserve"> менеджер (управитель) із збуту</t>
  </si>
  <si>
    <t xml:space="preserve"> електромонтер з ремонту та обслуговування електроустаткування</t>
  </si>
  <si>
    <t xml:space="preserve"> вихователь</t>
  </si>
  <si>
    <t xml:space="preserve"> двірник</t>
  </si>
  <si>
    <t xml:space="preserve"> токар</t>
  </si>
  <si>
    <t xml:space="preserve"> тракторист</t>
  </si>
  <si>
    <t xml:space="preserve"> Електрогазозварник</t>
  </si>
  <si>
    <t xml:space="preserve"> прибиральник виробничих приміщень</t>
  </si>
  <si>
    <t xml:space="preserve"> економіст</t>
  </si>
  <si>
    <t xml:space="preserve"> Мерчендайзер</t>
  </si>
  <si>
    <t xml:space="preserve"> адміністратор</t>
  </si>
  <si>
    <t xml:space="preserve"> головний бухгалтер</t>
  </si>
  <si>
    <t xml:space="preserve"> помічник вихователя</t>
  </si>
  <si>
    <t xml:space="preserve"> оператор машинного доїння</t>
  </si>
  <si>
    <t xml:space="preserve"> робітник з комплексного обслуговування й ремонту будинків</t>
  </si>
  <si>
    <t xml:space="preserve"> Тракторист-машиніст сільськогосподарського (лісогосподарського) виробництва</t>
  </si>
  <si>
    <t xml:space="preserve"> заступник директора</t>
  </si>
  <si>
    <t xml:space="preserve"> майстер</t>
  </si>
  <si>
    <t xml:space="preserve"> Менеджер (управитель)</t>
  </si>
  <si>
    <t xml:space="preserve"> інженер</t>
  </si>
  <si>
    <t xml:space="preserve"> юрисконсульт</t>
  </si>
  <si>
    <t xml:space="preserve"> фармацевт</t>
  </si>
  <si>
    <t xml:space="preserve"> інспектор з кадрів</t>
  </si>
  <si>
    <t xml:space="preserve"> механік</t>
  </si>
  <si>
    <t xml:space="preserve"> фахівець</t>
  </si>
  <si>
    <t xml:space="preserve"> електрик дільниці</t>
  </si>
  <si>
    <t xml:space="preserve"> Обліковець</t>
  </si>
  <si>
    <t xml:space="preserve"> оператор комп'ютерного набору</t>
  </si>
  <si>
    <t xml:space="preserve"> офіціант</t>
  </si>
  <si>
    <t xml:space="preserve"> бармен</t>
  </si>
  <si>
    <t xml:space="preserve"> тваринник</t>
  </si>
  <si>
    <t xml:space="preserve"> птахівник</t>
  </si>
  <si>
    <t xml:space="preserve"> слюсар-сантехнік</t>
  </si>
  <si>
    <t xml:space="preserve"> муляр</t>
  </si>
  <si>
    <t xml:space="preserve"> оператор заправних станцій</t>
  </si>
  <si>
    <t xml:space="preserve"> кухонний робітник</t>
  </si>
  <si>
    <t xml:space="preserve"> верстатник деревообробних верстатів</t>
  </si>
  <si>
    <t xml:space="preserve"> бетоняр</t>
  </si>
  <si>
    <t xml:space="preserve"> головний інженер</t>
  </si>
  <si>
    <t xml:space="preserve"> Начальник відділення</t>
  </si>
  <si>
    <t xml:space="preserve"> перукар (перукар - модельєр)</t>
  </si>
  <si>
    <t xml:space="preserve"> овочівник</t>
  </si>
  <si>
    <t xml:space="preserve"> Маляр</t>
  </si>
  <si>
    <t>Усього</t>
  </si>
  <si>
    <t>01</t>
  </si>
  <si>
    <t xml:space="preserve">  у тому числi:</t>
  </si>
  <si>
    <t xml:space="preserve"> види економічної діяльності</t>
  </si>
  <si>
    <t>02</t>
  </si>
  <si>
    <t>03</t>
  </si>
  <si>
    <t>переробна промисловість (виробництво)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</si>
  <si>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</si>
  <si>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</si>
  <si>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</si>
  <si>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</si>
  <si>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</si>
  <si>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</si>
  <si>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</si>
  <si>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</si>
  <si>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</si>
  <si>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</si>
  <si>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</si>
  <si>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</si>
  <si>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державне управління й оборона; обов'язкове соціальне страхування</t>
  </si>
  <si>
    <t>16</t>
  </si>
  <si>
    <t>17</t>
  </si>
  <si>
    <t>18</t>
  </si>
  <si>
    <t>19</t>
  </si>
  <si>
    <t>20</t>
  </si>
  <si>
    <t>головний інженер</t>
  </si>
  <si>
    <t>вантажник</t>
  </si>
  <si>
    <t>комірник</t>
  </si>
  <si>
    <t>укладальник-пакувальник</t>
  </si>
  <si>
    <t xml:space="preserve"> Листоноша (поштар)</t>
  </si>
  <si>
    <t>комплектувальник товарів</t>
  </si>
  <si>
    <t xml:space="preserve"> Вихователь дошкільного навчального закладу</t>
  </si>
  <si>
    <t xml:space="preserve"> водій навантажувача</t>
  </si>
  <si>
    <t xml:space="preserve"> робітник з догляду за тваринами</t>
  </si>
  <si>
    <t>вогнетривник</t>
  </si>
  <si>
    <t>контролер-касир</t>
  </si>
  <si>
    <t>оператор верстатів з програмним керуванням</t>
  </si>
  <si>
    <t>рятувальник</t>
  </si>
  <si>
    <t>2019 р.</t>
  </si>
  <si>
    <t xml:space="preserve">Професії, по яких кількість  вакансій є найбільшою </t>
  </si>
  <si>
    <t xml:space="preserve"> лісоруб</t>
  </si>
  <si>
    <t>вакансії</t>
  </si>
  <si>
    <t>безробітні</t>
  </si>
  <si>
    <t xml:space="preserve">Кількість вакансій та чисельність безробітних за професійними групами                                 </t>
  </si>
  <si>
    <t xml:space="preserve">Структура вакансій за узагальненими видами економічної діяльності  </t>
  </si>
  <si>
    <t>механік з ремонту транспорту</t>
  </si>
  <si>
    <t>Інспектор прикордонної служби</t>
  </si>
  <si>
    <t>інструктор навчально-тренувального центру</t>
  </si>
  <si>
    <t>апаратник апретування</t>
  </si>
  <si>
    <t>музикант (у сквері, переході, нічному клубі, на вулиці, майдані)</t>
  </si>
  <si>
    <t>оператор автоматичних і напівавтоматичних ліній холодноштампувального устаткування</t>
  </si>
  <si>
    <t>Чисельність безробітних, осіб</t>
  </si>
  <si>
    <t xml:space="preserve"> оброблювач птиці</t>
  </si>
  <si>
    <t xml:space="preserve"> контролер енергонагляду</t>
  </si>
  <si>
    <t xml:space="preserve"> оператор поштового зв'язку</t>
  </si>
  <si>
    <t xml:space="preserve"> Начальник відділу</t>
  </si>
  <si>
    <t xml:space="preserve"> Інспектор</t>
  </si>
  <si>
    <t xml:space="preserve"> технік</t>
  </si>
  <si>
    <t>майстер виробничої дільниці</t>
  </si>
  <si>
    <t>налагоджувальник контрольно-вимірювальних приладів та автоматики</t>
  </si>
  <si>
    <t>майстер цеху</t>
  </si>
  <si>
    <t>заступник начальника відділу</t>
  </si>
  <si>
    <t>Логіст</t>
  </si>
  <si>
    <t>робітник ритуальних послуг</t>
  </si>
  <si>
    <t>контролер енергонагляду</t>
  </si>
  <si>
    <t>прибиральник виробничих приміщень</t>
  </si>
  <si>
    <t xml:space="preserve"> Електромонтер з експлуатації розподільних мереж</t>
  </si>
  <si>
    <t xml:space="preserve"> завідувач господарства</t>
  </si>
  <si>
    <t xml:space="preserve"> агроном</t>
  </si>
  <si>
    <t xml:space="preserve"> інженер з охорони праці</t>
  </si>
  <si>
    <t xml:space="preserve"> Робітник на лісокультурних (лісогосподарських) роботах</t>
  </si>
  <si>
    <t xml:space="preserve"> Робітник з комплексного обслуговування сільськогосподарського виробництва</t>
  </si>
  <si>
    <t xml:space="preserve"> дорожній робітник.</t>
  </si>
  <si>
    <t>командир повітряного судна (літака, вертольота)</t>
  </si>
  <si>
    <t>фарбувальник (виробництво текстилю)</t>
  </si>
  <si>
    <t>бортмеханік</t>
  </si>
  <si>
    <t>головний механік</t>
  </si>
  <si>
    <t>електромонтер оперативно-виїзної бригади</t>
  </si>
  <si>
    <t xml:space="preserve"> Спеціаліст державної служби (місцевого самоврядування)</t>
  </si>
  <si>
    <t xml:space="preserve"> Викладач закладу вищої освіти</t>
  </si>
  <si>
    <t xml:space="preserve"> Вчитель закладу загальної середньої освіти</t>
  </si>
  <si>
    <t>слюсар з контрольно-вимірювальних приладів та автоматики (електроніка)</t>
  </si>
  <si>
    <t>електроерозіоніст</t>
  </si>
  <si>
    <t xml:space="preserve"> завідувач складу</t>
  </si>
  <si>
    <t xml:space="preserve"> менеджер (управитель) з постачання</t>
  </si>
  <si>
    <t xml:space="preserve"> Юрист</t>
  </si>
  <si>
    <t xml:space="preserve"> касир торговельного залу</t>
  </si>
  <si>
    <t xml:space="preserve"> соціальний робітник</t>
  </si>
  <si>
    <t xml:space="preserve"> рибалка прибережного лову</t>
  </si>
  <si>
    <t xml:space="preserve"> плодоовочівник</t>
  </si>
  <si>
    <t xml:space="preserve"> Електрозварник ручного зварювання</t>
  </si>
  <si>
    <t xml:space="preserve"> слюсар з ремонту рухомого складу</t>
  </si>
  <si>
    <t xml:space="preserve"> апаратник оброблення зерна</t>
  </si>
  <si>
    <t xml:space="preserve"> машиніст екскаватора</t>
  </si>
  <si>
    <t>ткач</t>
  </si>
  <si>
    <t>менеджер (управитель) з постачання</t>
  </si>
  <si>
    <t>налагоджувальник холодноштампувального устаткування</t>
  </si>
  <si>
    <t>Завідувач майстерні</t>
  </si>
  <si>
    <t>інженер-конструктор</t>
  </si>
  <si>
    <t>Продавець-консультант</t>
  </si>
  <si>
    <t>грибовод</t>
  </si>
  <si>
    <t>оператор коптильної установки</t>
  </si>
  <si>
    <t xml:space="preserve"> організатор подорожей (екскурсій)</t>
  </si>
  <si>
    <t xml:space="preserve"> Технік-лаборант</t>
  </si>
  <si>
    <t xml:space="preserve"> диспетчер</t>
  </si>
  <si>
    <t xml:space="preserve"> озеленювач</t>
  </si>
  <si>
    <t xml:space="preserve"> робітник фермерського господарства</t>
  </si>
  <si>
    <t xml:space="preserve"> Штукатур</t>
  </si>
  <si>
    <t xml:space="preserve"> столяр</t>
  </si>
  <si>
    <t xml:space="preserve"> завантажувач-вивантажувач сушарок</t>
  </si>
  <si>
    <t xml:space="preserve"> садчик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</si>
  <si>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</si>
  <si>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Механізатор (докер-механізатор) комплексної бригади на навантажувально-розвантажувальних роботах</t>
  </si>
  <si>
    <t>агроном</t>
  </si>
  <si>
    <t>Лікар з медицини невідкладних станів</t>
  </si>
  <si>
    <t>оператор вузлов'язальної машини</t>
  </si>
  <si>
    <t>майстер</t>
  </si>
  <si>
    <t>ставильник (виробництво текстилю)</t>
  </si>
  <si>
    <t>менеджер (управитель) кафе (бару, їдальні)</t>
  </si>
  <si>
    <t>директор (начальник, інший керівник) підприємства</t>
  </si>
  <si>
    <t>майстер виробництва</t>
  </si>
  <si>
    <t>інженер з проектно-кошторисної роботи</t>
  </si>
  <si>
    <t>лікар загальної практики-сімейний лікар</t>
  </si>
  <si>
    <t>Касир-операціоніст</t>
  </si>
  <si>
    <t>стрілець</t>
  </si>
  <si>
    <t>охоронець</t>
  </si>
  <si>
    <t>дояр</t>
  </si>
  <si>
    <t>контролер якості</t>
  </si>
  <si>
    <t>терміст</t>
  </si>
  <si>
    <t>виробник напівфабрикатів з м'яса птиці</t>
  </si>
  <si>
    <t>мийник-прибиральник рухомого складу</t>
  </si>
  <si>
    <t xml:space="preserve"> робітник з благоустрою</t>
  </si>
  <si>
    <t xml:space="preserve"> представник торговельний</t>
  </si>
  <si>
    <t xml:space="preserve"> бджоляр</t>
  </si>
  <si>
    <t xml:space="preserve"> дояр</t>
  </si>
  <si>
    <t xml:space="preserve"> Оператор інкубаторно-птахівничої станції</t>
  </si>
  <si>
    <t xml:space="preserve"> грибовод</t>
  </si>
  <si>
    <t xml:space="preserve"> Слюсар з ремонту колісних транспортних засобів</t>
  </si>
  <si>
    <t xml:space="preserve"> слюсар з механоскладальних робіт</t>
  </si>
  <si>
    <t xml:space="preserve"> слюсар з ремонту сільськогосподарських машин та устаткування</t>
  </si>
  <si>
    <t>особи, які раніше не працювали</t>
  </si>
  <si>
    <t xml:space="preserve"> оператор виробничої дільниці</t>
  </si>
  <si>
    <t>у січні-червні   2019 року.</t>
  </si>
  <si>
    <t>Станом на 01.07.2019 року</t>
  </si>
  <si>
    <t>монтажник технологічного устаткування та пов'язаних з ним конструкцій</t>
  </si>
  <si>
    <t>майстер будівельних та монтажних робіт</t>
  </si>
  <si>
    <t>слюсар з контрольно-вимірювальних приладів та автоматики (електромеханіка)</t>
  </si>
  <si>
    <t>Інспектор</t>
  </si>
  <si>
    <t>електрозварник на автоматичних та напівавтоматичних машинах</t>
  </si>
  <si>
    <t>газорізальник</t>
  </si>
  <si>
    <t>інженер-програміст</t>
  </si>
  <si>
    <t>інженер з ремонту</t>
  </si>
  <si>
    <t>керуючий відділенням</t>
  </si>
  <si>
    <t>головний бухгалтер</t>
  </si>
  <si>
    <t>Фахівець з ландшафтного дизайну</t>
  </si>
  <si>
    <t>молодша медична сестра з догляду за хворими</t>
  </si>
  <si>
    <t>оператор машинного доїння</t>
  </si>
  <si>
    <t>птахівник</t>
  </si>
  <si>
    <t>овочівник</t>
  </si>
  <si>
    <t>квітникар</t>
  </si>
  <si>
    <t>робітник з догляду за тваринами</t>
  </si>
  <si>
    <t>фрезерувальник</t>
  </si>
  <si>
    <t>токар</t>
  </si>
  <si>
    <t>пресувальник готової продукції та відходів</t>
  </si>
  <si>
    <t>Апаратник стерилізації консервів</t>
  </si>
  <si>
    <t>вагар</t>
  </si>
  <si>
    <t xml:space="preserve"> слюсар-електрик з ремонту електроустаткування</t>
  </si>
  <si>
    <t>Станом на 01 липня 2019 року</t>
  </si>
  <si>
    <t>б/р для інфографіки</t>
  </si>
  <si>
    <t>ваканс для інфографіки</t>
  </si>
  <si>
    <t>%</t>
  </si>
  <si>
    <t>січень-липень 2018</t>
  </si>
  <si>
    <t>на 1 серпня 2018</t>
  </si>
  <si>
    <t>січень-липень 2019</t>
  </si>
  <si>
    <t>на 1 серпня 2019</t>
  </si>
  <si>
    <t>на 1 серпня  2019</t>
  </si>
  <si>
    <t>за січень-липень</t>
  </si>
  <si>
    <t>станом на 1 серпня</t>
  </si>
  <si>
    <t>Кількість осіб, які мали статус безробітного за січень-липень  2018-2019 рр.</t>
  </si>
  <si>
    <t>Кількість осіб, які мали статус безробітного за січень-липень   2018-2019 рр.</t>
  </si>
  <si>
    <t>Кількість вакансій та чисельність безробітних                                                  станом на 1 серпня  2019 року</t>
  </si>
  <si>
    <t>Кількість вакансій та чисельність безробітних за професіними групами                                   станом на 1 серпня  2019 року</t>
  </si>
  <si>
    <t>заступник директора</t>
  </si>
  <si>
    <t>забивач худоби</t>
  </si>
  <si>
    <t>в'язальник схемних джгутів, кабелів та шнурів</t>
  </si>
  <si>
    <t>апаратник круп'яного виробництва</t>
  </si>
  <si>
    <t>ізолювальник з термоізоляції</t>
  </si>
  <si>
    <t>налагоджувальник устаткування у виробництві харчової продукції</t>
  </si>
  <si>
    <t>електрик цеху</t>
  </si>
  <si>
    <t>інженер з вентиляції</t>
  </si>
  <si>
    <t>бляхар</t>
  </si>
  <si>
    <t>оператор друкарського устаткування</t>
  </si>
  <si>
    <t>електромонтер з випробувань та вимірювань</t>
  </si>
  <si>
    <t>Агент податковий</t>
  </si>
  <si>
    <t>покрівельник рулонних покрівель та покрівель із штучних матеріалів</t>
  </si>
  <si>
    <t>інспектор з контролю якості продукції</t>
  </si>
  <si>
    <t>Монтер колії</t>
  </si>
  <si>
    <t>Завідувач сектору</t>
  </si>
  <si>
    <t>машиніст екскаватора</t>
  </si>
  <si>
    <t>Асфальтобетонник</t>
  </si>
  <si>
    <t>технолог</t>
  </si>
  <si>
    <t>Професії, по яких середній розмір запропонованої  заробітної  плати є найбільшим, станом на 1  серпня  2019 року</t>
  </si>
  <si>
    <t>головний економіст</t>
  </si>
  <si>
    <t>менеджер (управитель) із збуту</t>
  </si>
  <si>
    <t>завідувач складу</t>
  </si>
  <si>
    <t>Фахівець з методів розширення ринку збуту (маркетолог)</t>
  </si>
  <si>
    <t>інженер з організації та нормування праці</t>
  </si>
  <si>
    <t>інженер-технолог</t>
  </si>
  <si>
    <t>лаборант (хімічні та фізичні дослідження)</t>
  </si>
  <si>
    <t>електрик дільниці</t>
  </si>
  <si>
    <t>електромеханік лінійних споруд електрозв'язку та абонентських пристроїв</t>
  </si>
  <si>
    <t>електромеханік дільниці</t>
  </si>
  <si>
    <t>енергетик</t>
  </si>
  <si>
    <t>Технік-електрик</t>
  </si>
  <si>
    <t>механік-налагоджувальник</t>
  </si>
  <si>
    <t>теплотехнік</t>
  </si>
  <si>
    <t>механік</t>
  </si>
  <si>
    <t>диспетчер газового господарства</t>
  </si>
  <si>
    <t>технік</t>
  </si>
  <si>
    <t>диспетчер</t>
  </si>
  <si>
    <t>оператор відеозапису</t>
  </si>
  <si>
    <t>лаборант (біологічні дослідження)</t>
  </si>
  <si>
    <t>Лаборант (ветеринарна медицина)</t>
  </si>
  <si>
    <t>Технолог з виробництва та переробки продукції тваринництва</t>
  </si>
  <si>
    <t>касир торговельного залу</t>
  </si>
  <si>
    <t>касир (на підприємстві, в установі, організації)</t>
  </si>
  <si>
    <t>адміністратор</t>
  </si>
  <si>
    <t>реєстратор медичний</t>
  </si>
  <si>
    <t>оператор комп'ютерної верстки</t>
  </si>
  <si>
    <t>контролер на контрольно-пропускному пункті</t>
  </si>
  <si>
    <t>охоронник</t>
  </si>
  <si>
    <t>бармен</t>
  </si>
  <si>
    <t>Робітник з комплексного обслуговування сільськогосподарського виробництва</t>
  </si>
  <si>
    <t>тваринник</t>
  </si>
  <si>
    <t>Санітар (ветеринарна медицина)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</si>
  <si>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1 серпня  2019 року</t>
  </si>
  <si>
    <t>монтажник зовнішніх трубопроводів</t>
  </si>
  <si>
    <t>столяр будівельний</t>
  </si>
  <si>
    <t>машиніст екструдера</t>
  </si>
  <si>
    <t>Друкар офсетного плоского друкування</t>
  </si>
  <si>
    <t>термообробник швацьких виробів</t>
  </si>
  <si>
    <t>готувач харчової сировини</t>
  </si>
  <si>
    <t>підсобний робітник</t>
  </si>
  <si>
    <t>робітник з благоустрою</t>
  </si>
  <si>
    <t>Станом на 01.08.2019 року</t>
  </si>
  <si>
    <t>у січні-липні   2019 року.</t>
  </si>
  <si>
    <t xml:space="preserve"> лікар ветеринарної медицини</t>
  </si>
  <si>
    <t xml:space="preserve"> інженер-конструктор</t>
  </si>
  <si>
    <t xml:space="preserve"> експедитор</t>
  </si>
  <si>
    <t xml:space="preserve"> Санітар (ветеринарна медицина)</t>
  </si>
  <si>
    <t xml:space="preserve"> машиніст зернових навантажувально-розвантажувальних машин</t>
  </si>
  <si>
    <t>за  січень-липень  2019 року.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</si>
</sst>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52">
    <font>
      <sz val="11"/>
      <color theme="1"/>
      <name val="Calibri"/>
      <family val="2"/>
      <charset val="204"/>
      <scheme val="minor"/>
    </font>
    <font>
      <sz val="10"/>
      <name val="Arial Cyr"/>
    </font>
    <font>
      <b/>
      <sz val="16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0"/>
      <name val="Arial Cyr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sz val="14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b/>
      <sz val="15"/>
      <name val="Times New Roman Cyr"/>
      <charset val="204"/>
    </font>
    <font>
      <sz val="14"/>
      <name val="Times New Roman Cyr"/>
      <charset val="204"/>
    </font>
    <font>
      <b/>
      <sz val="14"/>
      <name val="Times New Roman Cyr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 Cyr"/>
      <charset val="204"/>
    </font>
    <font>
      <i/>
      <sz val="12"/>
      <name val="Times New Roman Cyr"/>
      <charset val="204"/>
    </font>
    <font>
      <i/>
      <sz val="10"/>
      <name val="Times New Roman CYR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 Cyr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i/>
      <sz val="14"/>
      <name val="Times New Roman Cyr"/>
      <charset val="204"/>
    </font>
    <font>
      <i/>
      <sz val="11"/>
      <name val="Times New Roman Cyr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 Cyr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6" fillId="0" borderId="0"/>
    <xf numFmtId="0" fontId="20" fillId="0" borderId="0"/>
    <xf numFmtId="0" fontId="6" fillId="0" borderId="0"/>
  </cellStyleXfs>
  <cellXfs count="298">
    <xf numFmtId="0" fontId="0" fillId="0" borderId="0" xfId="0"/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10" fillId="0" borderId="7" xfId="1" applyFont="1" applyFill="1" applyBorder="1" applyAlignment="1">
      <alignment horizontal="left" vertical="center" wrapText="1"/>
    </xf>
    <xf numFmtId="0" fontId="12" fillId="0" borderId="0" xfId="1" applyFont="1" applyFill="1" applyAlignment="1">
      <alignment wrapText="1"/>
    </xf>
    <xf numFmtId="0" fontId="12" fillId="0" borderId="0" xfId="1" applyFont="1" applyFill="1"/>
    <xf numFmtId="3" fontId="9" fillId="2" borderId="5" xfId="1" applyNumberFormat="1" applyFont="1" applyFill="1" applyBorder="1" applyAlignment="1">
      <alignment horizontal="right" vertical="center"/>
    </xf>
    <xf numFmtId="164" fontId="8" fillId="0" borderId="5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Fill="1" applyBorder="1" applyAlignment="1">
      <alignment horizontal="right" vertical="center" wrapText="1"/>
    </xf>
    <xf numFmtId="3" fontId="11" fillId="0" borderId="5" xfId="2" applyNumberFormat="1" applyFont="1" applyBorder="1" applyAlignment="1">
      <alignment vertical="center" wrapText="1"/>
    </xf>
    <xf numFmtId="3" fontId="7" fillId="0" borderId="5" xfId="1" applyNumberFormat="1" applyFont="1" applyFill="1" applyBorder="1" applyAlignment="1">
      <alignment vertical="center"/>
    </xf>
    <xf numFmtId="1" fontId="7" fillId="0" borderId="5" xfId="1" applyNumberFormat="1" applyFont="1" applyFill="1" applyBorder="1" applyAlignment="1">
      <alignment vertical="center"/>
    </xf>
    <xf numFmtId="0" fontId="16" fillId="0" borderId="0" xfId="1" applyFont="1" applyFill="1" applyAlignment="1">
      <alignment horizontal="center"/>
    </xf>
    <xf numFmtId="0" fontId="5" fillId="0" borderId="6" xfId="1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 vertical="center" wrapText="1"/>
    </xf>
    <xf numFmtId="0" fontId="21" fillId="0" borderId="4" xfId="3" applyFont="1" applyBorder="1" applyAlignment="1">
      <alignment vertical="center" wrapText="1"/>
    </xf>
    <xf numFmtId="0" fontId="21" fillId="0" borderId="7" xfId="3" applyFont="1" applyBorder="1" applyAlignment="1">
      <alignment vertical="center" wrapText="1"/>
    </xf>
    <xf numFmtId="3" fontId="19" fillId="0" borderId="5" xfId="1" applyNumberFormat="1" applyFont="1" applyFill="1" applyBorder="1" applyAlignment="1">
      <alignment horizontal="right" vertical="center"/>
    </xf>
    <xf numFmtId="164" fontId="5" fillId="0" borderId="5" xfId="1" applyNumberFormat="1" applyFont="1" applyFill="1" applyBorder="1" applyAlignment="1">
      <alignment horizontal="right" vertical="center" wrapText="1"/>
    </xf>
    <xf numFmtId="164" fontId="5" fillId="0" borderId="6" xfId="1" applyNumberFormat="1" applyFont="1" applyFill="1" applyBorder="1" applyAlignment="1">
      <alignment horizontal="right" vertical="center"/>
    </xf>
    <xf numFmtId="3" fontId="13" fillId="0" borderId="5" xfId="1" applyNumberFormat="1" applyFont="1" applyFill="1" applyBorder="1" applyAlignment="1">
      <alignment horizontal="right" vertical="center" wrapText="1"/>
    </xf>
    <xf numFmtId="3" fontId="18" fillId="0" borderId="5" xfId="1" applyNumberFormat="1" applyFont="1" applyFill="1" applyBorder="1" applyAlignment="1">
      <alignment horizontal="right" vertical="center"/>
    </xf>
    <xf numFmtId="164" fontId="5" fillId="0" borderId="8" xfId="1" applyNumberFormat="1" applyFont="1" applyFill="1" applyBorder="1" applyAlignment="1">
      <alignment horizontal="right" vertical="center" wrapText="1"/>
    </xf>
    <xf numFmtId="164" fontId="5" fillId="0" borderId="9" xfId="1" applyNumberFormat="1" applyFont="1" applyFill="1" applyBorder="1" applyAlignment="1">
      <alignment horizontal="right" vertical="center"/>
    </xf>
    <xf numFmtId="2" fontId="20" fillId="0" borderId="0" xfId="4" applyNumberFormat="1" applyFont="1" applyAlignment="1">
      <alignment wrapText="1"/>
    </xf>
    <xf numFmtId="0" fontId="20" fillId="0" borderId="0" xfId="4" applyFont="1"/>
    <xf numFmtId="0" fontId="4" fillId="0" borderId="0" xfId="1" applyFont="1" applyFill="1" applyBorder="1" applyAlignment="1">
      <alignment horizontal="center"/>
    </xf>
    <xf numFmtId="0" fontId="31" fillId="0" borderId="0" xfId="0" applyFont="1"/>
    <xf numFmtId="3" fontId="8" fillId="0" borderId="5" xfId="1" applyNumberFormat="1" applyFont="1" applyFill="1" applyBorder="1" applyAlignment="1">
      <alignment horizontal="center" vertical="center" wrapText="1"/>
    </xf>
    <xf numFmtId="3" fontId="8" fillId="2" borderId="5" xfId="1" applyNumberFormat="1" applyFont="1" applyFill="1" applyBorder="1" applyAlignment="1">
      <alignment horizontal="right" vertical="center"/>
    </xf>
    <xf numFmtId="3" fontId="8" fillId="0" borderId="5" xfId="1" applyNumberFormat="1" applyFont="1" applyFill="1" applyBorder="1" applyAlignment="1">
      <alignment horizontal="right" vertical="center" wrapText="1"/>
    </xf>
    <xf numFmtId="3" fontId="10" fillId="2" borderId="5" xfId="1" applyNumberFormat="1" applyFont="1" applyFill="1" applyBorder="1" applyAlignment="1">
      <alignment horizontal="right" vertical="center"/>
    </xf>
    <xf numFmtId="3" fontId="28" fillId="2" borderId="5" xfId="1" applyNumberFormat="1" applyFont="1" applyFill="1" applyBorder="1" applyAlignment="1">
      <alignment horizontal="right" vertical="center"/>
    </xf>
    <xf numFmtId="3" fontId="32" fillId="2" borderId="5" xfId="1" applyNumberFormat="1" applyFont="1" applyFill="1" applyBorder="1" applyAlignment="1">
      <alignment horizontal="right" vertical="center"/>
    </xf>
    <xf numFmtId="3" fontId="19" fillId="0" borderId="5" xfId="1" applyNumberFormat="1" applyFont="1" applyFill="1" applyBorder="1" applyAlignment="1">
      <alignment horizontal="center" vertical="center"/>
    </xf>
    <xf numFmtId="3" fontId="19" fillId="0" borderId="6" xfId="1" applyNumberFormat="1" applyFont="1" applyFill="1" applyBorder="1" applyAlignment="1">
      <alignment horizontal="center" vertical="center"/>
    </xf>
    <xf numFmtId="3" fontId="9" fillId="0" borderId="6" xfId="1" applyNumberFormat="1" applyFont="1" applyFill="1" applyBorder="1" applyAlignment="1">
      <alignment horizontal="center" vertical="center"/>
    </xf>
    <xf numFmtId="3" fontId="9" fillId="0" borderId="9" xfId="1" applyNumberFormat="1" applyFont="1" applyFill="1" applyBorder="1" applyAlignment="1">
      <alignment horizontal="center" vertical="center"/>
    </xf>
    <xf numFmtId="0" fontId="4" fillId="0" borderId="0" xfId="1" applyFont="1" applyFill="1"/>
    <xf numFmtId="3" fontId="8" fillId="0" borderId="5" xfId="2" applyNumberFormat="1" applyFont="1" applyBorder="1" applyAlignment="1">
      <alignment horizontal="center" vertical="center" wrapText="1"/>
    </xf>
    <xf numFmtId="164" fontId="8" fillId="0" borderId="5" xfId="1" applyNumberFormat="1" applyFont="1" applyFill="1" applyBorder="1" applyAlignment="1">
      <alignment horizontal="center" vertical="center" wrapText="1"/>
    </xf>
    <xf numFmtId="164" fontId="8" fillId="0" borderId="6" xfId="1" applyNumberFormat="1" applyFont="1" applyFill="1" applyBorder="1" applyAlignment="1">
      <alignment horizontal="center" vertical="center"/>
    </xf>
    <xf numFmtId="0" fontId="34" fillId="0" borderId="4" xfId="3" applyFont="1" applyBorder="1" applyAlignment="1">
      <alignment vertical="center" wrapText="1"/>
    </xf>
    <xf numFmtId="3" fontId="7" fillId="0" borderId="5" xfId="1" applyNumberFormat="1" applyFont="1" applyFill="1" applyBorder="1" applyAlignment="1">
      <alignment horizontal="center" vertical="center"/>
    </xf>
    <xf numFmtId="3" fontId="24" fillId="0" borderId="5" xfId="2" applyNumberFormat="1" applyFont="1" applyBorder="1" applyAlignment="1" applyProtection="1">
      <alignment horizontal="center" vertical="center"/>
      <protection locked="0"/>
    </xf>
    <xf numFmtId="0" fontId="34" fillId="0" borderId="7" xfId="3" applyFont="1" applyBorder="1" applyAlignment="1">
      <alignment vertical="center" wrapText="1"/>
    </xf>
    <xf numFmtId="164" fontId="8" fillId="0" borderId="8" xfId="1" applyNumberFormat="1" applyFont="1" applyFill="1" applyBorder="1" applyAlignment="1">
      <alignment horizontal="center" vertical="center" wrapText="1"/>
    </xf>
    <xf numFmtId="164" fontId="8" fillId="0" borderId="9" xfId="1" applyNumberFormat="1" applyFont="1" applyFill="1" applyBorder="1" applyAlignment="1">
      <alignment horizontal="center" vertical="center"/>
    </xf>
    <xf numFmtId="0" fontId="35" fillId="0" borderId="0" xfId="1" applyFont="1" applyFill="1"/>
    <xf numFmtId="164" fontId="8" fillId="0" borderId="5" xfId="2" applyNumberFormat="1" applyFont="1" applyBorder="1" applyAlignment="1">
      <alignment horizontal="center" vertical="center" wrapText="1"/>
    </xf>
    <xf numFmtId="3" fontId="8" fillId="2" borderId="5" xfId="2" applyNumberFormat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vertical="center" wrapText="1"/>
    </xf>
    <xf numFmtId="3" fontId="18" fillId="0" borderId="0" xfId="1" applyNumberFormat="1" applyFont="1" applyFill="1"/>
    <xf numFmtId="0" fontId="18" fillId="0" borderId="0" xfId="1" applyFont="1" applyFill="1"/>
    <xf numFmtId="3" fontId="24" fillId="0" borderId="0" xfId="4" applyNumberFormat="1" applyFont="1" applyAlignment="1">
      <alignment horizontal="center"/>
    </xf>
    <xf numFmtId="0" fontId="20" fillId="0" borderId="1" xfId="4" applyFont="1" applyBorder="1" applyAlignment="1">
      <alignment horizontal="center" vertical="center"/>
    </xf>
    <xf numFmtId="2" fontId="33" fillId="0" borderId="2" xfId="4" applyNumberFormat="1" applyFont="1" applyBorder="1" applyAlignment="1">
      <alignment horizontal="center" vertical="center" wrapText="1"/>
    </xf>
    <xf numFmtId="3" fontId="33" fillId="0" borderId="3" xfId="4" applyNumberFormat="1" applyFont="1" applyBorder="1" applyAlignment="1">
      <alignment horizontal="center" vertical="center" wrapText="1"/>
    </xf>
    <xf numFmtId="0" fontId="20" fillId="0" borderId="4" xfId="4" applyFont="1" applyBorder="1" applyAlignment="1">
      <alignment horizontal="center"/>
    </xf>
    <xf numFmtId="0" fontId="24" fillId="0" borderId="5" xfId="0" applyFont="1" applyBorder="1" applyAlignment="1">
      <alignment horizontal="left" wrapText="1"/>
    </xf>
    <xf numFmtId="0" fontId="24" fillId="0" borderId="5" xfId="0" applyFont="1" applyBorder="1" applyAlignment="1">
      <alignment horizontal="right" wrapText="1"/>
    </xf>
    <xf numFmtId="0" fontId="20" fillId="0" borderId="17" xfId="4" applyFont="1" applyBorder="1" applyAlignment="1">
      <alignment horizontal="center" vertical="center" wrapText="1"/>
    </xf>
    <xf numFmtId="3" fontId="40" fillId="0" borderId="17" xfId="4" applyNumberFormat="1" applyFont="1" applyBorder="1" applyAlignment="1">
      <alignment horizontal="center" vertical="center" wrapText="1"/>
    </xf>
    <xf numFmtId="3" fontId="40" fillId="0" borderId="0" xfId="4" applyNumberFormat="1" applyFont="1"/>
    <xf numFmtId="1" fontId="24" fillId="0" borderId="5" xfId="0" applyNumberFormat="1" applyFont="1" applyBorder="1" applyAlignment="1">
      <alignment horizontal="right" wrapText="1"/>
    </xf>
    <xf numFmtId="0" fontId="24" fillId="0" borderId="18" xfId="0" applyFont="1" applyBorder="1" applyAlignment="1">
      <alignment horizontal="left" wrapText="1"/>
    </xf>
    <xf numFmtId="0" fontId="24" fillId="0" borderId="18" xfId="0" applyFont="1" applyBorder="1" applyAlignment="1">
      <alignment horizontal="right" wrapText="1"/>
    </xf>
    <xf numFmtId="14" fontId="10" fillId="0" borderId="5" xfId="2" applyNumberFormat="1" applyFont="1" applyFill="1" applyBorder="1" applyAlignment="1">
      <alignment horizontal="center" vertical="center" wrapText="1"/>
    </xf>
    <xf numFmtId="14" fontId="8" fillId="0" borderId="5" xfId="2" applyNumberFormat="1" applyFont="1" applyFill="1" applyBorder="1" applyAlignment="1">
      <alignment horizontal="center" vertical="center" wrapText="1"/>
    </xf>
    <xf numFmtId="1" fontId="10" fillId="0" borderId="5" xfId="2" applyNumberFormat="1" applyFont="1" applyFill="1" applyBorder="1" applyAlignment="1">
      <alignment horizontal="center" vertical="center" wrapText="1"/>
    </xf>
    <xf numFmtId="1" fontId="18" fillId="0" borderId="5" xfId="2" applyNumberFormat="1" applyFont="1" applyFill="1" applyBorder="1" applyAlignment="1">
      <alignment horizontal="center" vertical="center" wrapText="1"/>
    </xf>
    <xf numFmtId="14" fontId="13" fillId="0" borderId="5" xfId="2" applyNumberFormat="1" applyFont="1" applyFill="1" applyBorder="1" applyAlignment="1">
      <alignment horizontal="center" vertical="center" wrapText="1"/>
    </xf>
    <xf numFmtId="1" fontId="7" fillId="0" borderId="5" xfId="2" applyNumberFormat="1" applyFont="1" applyFill="1" applyBorder="1" applyAlignment="1">
      <alignment horizontal="center" vertical="center" wrapText="1"/>
    </xf>
    <xf numFmtId="1" fontId="24" fillId="0" borderId="18" xfId="0" applyNumberFormat="1" applyFont="1" applyBorder="1" applyAlignment="1">
      <alignment horizontal="right" wrapText="1"/>
    </xf>
    <xf numFmtId="0" fontId="24" fillId="0" borderId="5" xfId="0" applyFont="1" applyFill="1" applyBorder="1" applyAlignment="1">
      <alignment vertical="center" wrapText="1"/>
    </xf>
    <xf numFmtId="0" fontId="0" fillId="0" borderId="0" xfId="0" applyFill="1"/>
    <xf numFmtId="0" fontId="20" fillId="0" borderId="5" xfId="4" applyFont="1" applyFill="1" applyBorder="1" applyAlignment="1">
      <alignment horizontal="center" vertical="center" wrapText="1"/>
    </xf>
    <xf numFmtId="0" fontId="24" fillId="0" borderId="5" xfId="4" applyFont="1" applyFill="1" applyBorder="1" applyAlignment="1">
      <alignment horizontal="left" vertical="center" wrapText="1"/>
    </xf>
    <xf numFmtId="0" fontId="24" fillId="0" borderId="5" xfId="4" applyFont="1" applyFill="1" applyBorder="1" applyAlignment="1">
      <alignment horizontal="right" vertical="center" wrapText="1"/>
    </xf>
    <xf numFmtId="3" fontId="24" fillId="0" borderId="5" xfId="4" applyNumberFormat="1" applyFont="1" applyFill="1" applyBorder="1" applyAlignment="1">
      <alignment horizontal="right" vertical="center" wrapText="1"/>
    </xf>
    <xf numFmtId="0" fontId="24" fillId="0" borderId="5" xfId="4" applyFont="1" applyFill="1" applyBorder="1" applyAlignment="1">
      <alignment vertical="center" wrapText="1"/>
    </xf>
    <xf numFmtId="0" fontId="24" fillId="0" borderId="5" xfId="0" applyFont="1" applyFill="1" applyBorder="1" applyAlignment="1">
      <alignment horizontal="left" wrapText="1"/>
    </xf>
    <xf numFmtId="0" fontId="24" fillId="0" borderId="5" xfId="4" applyFont="1" applyFill="1" applyBorder="1" applyAlignment="1">
      <alignment wrapText="1"/>
    </xf>
    <xf numFmtId="3" fontId="18" fillId="0" borderId="5" xfId="1" applyNumberFormat="1" applyFont="1" applyFill="1" applyBorder="1" applyAlignment="1">
      <alignment horizontal="center" vertical="center"/>
    </xf>
    <xf numFmtId="3" fontId="19" fillId="0" borderId="12" xfId="1" applyNumberFormat="1" applyFont="1" applyFill="1" applyBorder="1" applyAlignment="1">
      <alignment horizontal="center" vertical="center"/>
    </xf>
    <xf numFmtId="0" fontId="20" fillId="0" borderId="0" xfId="0" applyFont="1" applyFill="1"/>
    <xf numFmtId="1" fontId="5" fillId="0" borderId="5" xfId="2" applyNumberFormat="1" applyFont="1" applyFill="1" applyBorder="1" applyAlignment="1">
      <alignment horizontal="center" vertical="center" wrapText="1"/>
    </xf>
    <xf numFmtId="3" fontId="24" fillId="0" borderId="5" xfId="0" applyNumberFormat="1" applyFont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29" fillId="0" borderId="5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left" vertical="center" wrapText="1"/>
    </xf>
    <xf numFmtId="3" fontId="8" fillId="0" borderId="5" xfId="2" applyNumberFormat="1" applyFont="1" applyBorder="1" applyAlignment="1">
      <alignment horizontal="right" vertical="center" wrapText="1"/>
    </xf>
    <xf numFmtId="0" fontId="19" fillId="0" borderId="5" xfId="1" applyFont="1" applyFill="1" applyBorder="1" applyAlignment="1">
      <alignment horizontal="center" vertical="center" wrapText="1"/>
    </xf>
    <xf numFmtId="165" fontId="8" fillId="0" borderId="5" xfId="2" applyNumberFormat="1" applyFont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3" fontId="8" fillId="0" borderId="5" xfId="1" applyNumberFormat="1" applyFont="1" applyFill="1" applyBorder="1" applyAlignment="1">
      <alignment horizontal="center" vertical="center"/>
    </xf>
    <xf numFmtId="3" fontId="8" fillId="2" borderId="5" xfId="1" applyNumberFormat="1" applyFont="1" applyFill="1" applyBorder="1" applyAlignment="1">
      <alignment horizontal="center" vertical="center"/>
    </xf>
    <xf numFmtId="0" fontId="37" fillId="0" borderId="5" xfId="1" applyFont="1" applyFill="1" applyBorder="1" applyAlignment="1">
      <alignment horizontal="center" vertical="center" wrapText="1"/>
    </xf>
    <xf numFmtId="0" fontId="24" fillId="0" borderId="5" xfId="4" applyFont="1" applyBorder="1" applyAlignment="1">
      <alignment horizontal="center" vertical="center" wrapText="1"/>
    </xf>
    <xf numFmtId="0" fontId="24" fillId="0" borderId="5" xfId="0" applyFont="1" applyBorder="1" applyAlignment="1">
      <alignment horizontal="right" vertical="center"/>
    </xf>
    <xf numFmtId="0" fontId="31" fillId="0" borderId="0" xfId="0" applyFont="1" applyAlignment="1"/>
    <xf numFmtId="0" fontId="16" fillId="0" borderId="0" xfId="1" applyFont="1" applyFill="1" applyAlignment="1">
      <alignment horizontal="center"/>
    </xf>
    <xf numFmtId="3" fontId="7" fillId="0" borderId="12" xfId="1" applyNumberFormat="1" applyFont="1" applyFill="1" applyBorder="1" applyAlignment="1">
      <alignment horizontal="center" vertical="center"/>
    </xf>
    <xf numFmtId="3" fontId="7" fillId="0" borderId="21" xfId="1" applyNumberFormat="1" applyFont="1" applyFill="1" applyBorder="1" applyAlignment="1">
      <alignment horizontal="center" vertical="center"/>
    </xf>
    <xf numFmtId="3" fontId="19" fillId="0" borderId="14" xfId="1" applyNumberFormat="1" applyFont="1" applyFill="1" applyBorder="1" applyAlignment="1">
      <alignment horizontal="center" vertical="center"/>
    </xf>
    <xf numFmtId="3" fontId="18" fillId="0" borderId="14" xfId="1" applyNumberFormat="1" applyFont="1" applyFill="1" applyBorder="1" applyAlignment="1">
      <alignment horizontal="center" vertical="center"/>
    </xf>
    <xf numFmtId="3" fontId="19" fillId="0" borderId="28" xfId="1" applyNumberFormat="1" applyFont="1" applyFill="1" applyBorder="1" applyAlignment="1">
      <alignment horizontal="center" vertical="center"/>
    </xf>
    <xf numFmtId="3" fontId="24" fillId="0" borderId="28" xfId="0" applyNumberFormat="1" applyFont="1" applyBorder="1" applyAlignment="1">
      <alignment horizontal="center" vertical="center" wrapText="1"/>
    </xf>
    <xf numFmtId="0" fontId="21" fillId="0" borderId="29" xfId="3" applyFont="1" applyBorder="1" applyAlignment="1">
      <alignment vertical="center" wrapText="1"/>
    </xf>
    <xf numFmtId="3" fontId="18" fillId="0" borderId="17" xfId="1" applyNumberFormat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24" fillId="0" borderId="30" xfId="0" applyNumberFormat="1" applyFont="1" applyBorder="1" applyAlignment="1">
      <alignment horizontal="center" vertical="center" wrapText="1"/>
    </xf>
    <xf numFmtId="3" fontId="18" fillId="0" borderId="22" xfId="1" applyNumberFormat="1" applyFont="1" applyFill="1" applyBorder="1" applyAlignment="1">
      <alignment horizontal="center" vertical="center"/>
    </xf>
    <xf numFmtId="3" fontId="18" fillId="0" borderId="31" xfId="1" applyNumberFormat="1" applyFont="1" applyFill="1" applyBorder="1" applyAlignment="1">
      <alignment horizontal="center" vertical="center"/>
    </xf>
    <xf numFmtId="3" fontId="7" fillId="0" borderId="32" xfId="1" applyNumberFormat="1" applyFont="1" applyFill="1" applyBorder="1" applyAlignment="1">
      <alignment horizontal="center" vertical="center"/>
    </xf>
    <xf numFmtId="3" fontId="7" fillId="0" borderId="33" xfId="1" applyNumberFormat="1" applyFont="1" applyFill="1" applyBorder="1" applyAlignment="1">
      <alignment horizontal="center" vertical="center"/>
    </xf>
    <xf numFmtId="3" fontId="24" fillId="0" borderId="34" xfId="0" applyNumberFormat="1" applyFont="1" applyBorder="1" applyAlignment="1">
      <alignment horizontal="center" vertical="center" wrapText="1"/>
    </xf>
    <xf numFmtId="3" fontId="18" fillId="0" borderId="35" xfId="1" applyNumberFormat="1" applyFont="1" applyFill="1" applyBorder="1" applyAlignment="1">
      <alignment horizontal="center" vertical="center"/>
    </xf>
    <xf numFmtId="3" fontId="19" fillId="0" borderId="36" xfId="1" applyNumberFormat="1" applyFont="1" applyFill="1" applyBorder="1" applyAlignment="1">
      <alignment horizontal="center" vertical="center"/>
    </xf>
    <xf numFmtId="3" fontId="24" fillId="0" borderId="37" xfId="0" applyNumberFormat="1" applyFont="1" applyBorder="1" applyAlignment="1">
      <alignment horizontal="center" vertical="center" wrapText="1"/>
    </xf>
    <xf numFmtId="3" fontId="24" fillId="0" borderId="38" xfId="0" applyNumberFormat="1" applyFont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left" vertical="center" wrapText="1"/>
    </xf>
    <xf numFmtId="49" fontId="20" fillId="0" borderId="23" xfId="0" applyNumberFormat="1" applyFont="1" applyFill="1" applyBorder="1" applyAlignment="1">
      <alignment horizontal="centerContinuous"/>
    </xf>
    <xf numFmtId="0" fontId="20" fillId="0" borderId="18" xfId="0" applyFont="1" applyFill="1" applyBorder="1" applyAlignment="1">
      <alignment horizontal="center" vertical="center" wrapText="1"/>
    </xf>
    <xf numFmtId="0" fontId="45" fillId="0" borderId="32" xfId="1" applyFont="1" applyFill="1" applyBorder="1" applyAlignment="1">
      <alignment horizontal="center" vertical="center" wrapText="1"/>
    </xf>
    <xf numFmtId="0" fontId="45" fillId="0" borderId="35" xfId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45" fillId="0" borderId="45" xfId="1" applyFont="1" applyFill="1" applyBorder="1" applyAlignment="1">
      <alignment horizontal="center" vertical="center" wrapText="1"/>
    </xf>
    <xf numFmtId="0" fontId="45" fillId="0" borderId="46" xfId="1" applyFont="1" applyFill="1" applyBorder="1" applyAlignment="1">
      <alignment horizontal="center" vertical="center" wrapText="1"/>
    </xf>
    <xf numFmtId="3" fontId="40" fillId="0" borderId="5" xfId="0" applyNumberFormat="1" applyFont="1" applyFill="1" applyBorder="1" applyAlignment="1"/>
    <xf numFmtId="164" fontId="7" fillId="0" borderId="5" xfId="1" applyNumberFormat="1" applyFont="1" applyFill="1" applyBorder="1" applyAlignment="1">
      <alignment vertical="center" wrapText="1"/>
    </xf>
    <xf numFmtId="164" fontId="7" fillId="0" borderId="6" xfId="1" applyNumberFormat="1" applyFont="1" applyFill="1" applyBorder="1" applyAlignment="1">
      <alignment horizontal="right" vertical="center" wrapText="1"/>
    </xf>
    <xf numFmtId="1" fontId="8" fillId="0" borderId="5" xfId="2" applyNumberFormat="1" applyFont="1" applyFill="1" applyBorder="1" applyAlignment="1">
      <alignment horizontal="center" vertical="center" wrapText="1"/>
    </xf>
    <xf numFmtId="2" fontId="20" fillId="0" borderId="5" xfId="4" applyNumberFormat="1" applyFont="1" applyFill="1" applyBorder="1" applyAlignment="1">
      <alignment horizontal="center" vertical="center" wrapText="1"/>
    </xf>
    <xf numFmtId="2" fontId="20" fillId="0" borderId="0" xfId="4" applyNumberFormat="1" applyFont="1" applyFill="1" applyAlignment="1">
      <alignment wrapText="1"/>
    </xf>
    <xf numFmtId="3" fontId="0" fillId="0" borderId="0" xfId="0" applyNumberFormat="1"/>
    <xf numFmtId="0" fontId="20" fillId="0" borderId="40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vertical="center"/>
    </xf>
    <xf numFmtId="0" fontId="40" fillId="0" borderId="5" xfId="0" applyFont="1" applyFill="1" applyBorder="1" applyAlignment="1">
      <alignment vertical="center"/>
    </xf>
    <xf numFmtId="2" fontId="24" fillId="0" borderId="5" xfId="4" applyNumberFormat="1" applyFont="1" applyBorder="1" applyAlignment="1">
      <alignment wrapText="1"/>
    </xf>
    <xf numFmtId="0" fontId="20" fillId="0" borderId="47" xfId="4" applyFont="1" applyBorder="1" applyAlignment="1">
      <alignment horizontal="center"/>
    </xf>
    <xf numFmtId="0" fontId="20" fillId="0" borderId="5" xfId="4" applyFont="1" applyBorder="1"/>
    <xf numFmtId="1" fontId="24" fillId="0" borderId="5" xfId="0" applyNumberFormat="1" applyFont="1" applyBorder="1" applyAlignment="1">
      <alignment wrapText="1"/>
    </xf>
    <xf numFmtId="3" fontId="24" fillId="0" borderId="5" xfId="4" applyNumberFormat="1" applyFont="1" applyBorder="1" applyAlignment="1"/>
    <xf numFmtId="0" fontId="24" fillId="0" borderId="5" xfId="0" applyFont="1" applyBorder="1" applyAlignment="1">
      <alignment vertical="center" wrapText="1"/>
    </xf>
    <xf numFmtId="0" fontId="24" fillId="0" borderId="5" xfId="0" applyFont="1" applyFill="1" applyBorder="1" applyAlignment="1">
      <alignment vertical="center"/>
    </xf>
    <xf numFmtId="0" fontId="24" fillId="0" borderId="5" xfId="0" applyFont="1" applyBorder="1" applyAlignment="1">
      <alignment vertical="center"/>
    </xf>
    <xf numFmtId="3" fontId="20" fillId="0" borderId="0" xfId="0" applyNumberFormat="1" applyFont="1" applyFill="1"/>
    <xf numFmtId="0" fontId="45" fillId="0" borderId="18" xfId="1" applyFont="1" applyFill="1" applyBorder="1" applyAlignment="1">
      <alignment horizontal="center" vertical="center" wrapText="1"/>
    </xf>
    <xf numFmtId="0" fontId="45" fillId="0" borderId="27" xfId="1" applyFont="1" applyFill="1" applyBorder="1" applyAlignment="1">
      <alignment horizontal="center" vertical="center" wrapText="1"/>
    </xf>
    <xf numFmtId="0" fontId="45" fillId="0" borderId="40" xfId="1" applyFont="1" applyFill="1" applyBorder="1" applyAlignment="1">
      <alignment horizontal="center" vertical="center" wrapText="1"/>
    </xf>
    <xf numFmtId="0" fontId="45" fillId="0" borderId="25" xfId="1" applyFont="1" applyFill="1" applyBorder="1" applyAlignment="1">
      <alignment horizontal="center" vertical="center" wrapText="1"/>
    </xf>
    <xf numFmtId="0" fontId="47" fillId="0" borderId="0" xfId="0" applyFont="1" applyFill="1"/>
    <xf numFmtId="0" fontId="24" fillId="0" borderId="0" xfId="4" applyFont="1" applyFill="1" applyAlignment="1">
      <alignment wrapText="1"/>
    </xf>
    <xf numFmtId="0" fontId="24" fillId="0" borderId="5" xfId="0" applyFont="1" applyFill="1" applyBorder="1" applyAlignment="1">
      <alignment horizontal="right" vertical="center" wrapText="1"/>
    </xf>
    <xf numFmtId="0" fontId="24" fillId="0" borderId="5" xfId="4" applyFont="1" applyFill="1" applyBorder="1" applyAlignment="1">
      <alignment horizontal="right" vertical="center"/>
    </xf>
    <xf numFmtId="3" fontId="24" fillId="0" borderId="5" xfId="4" applyNumberFormat="1" applyFont="1" applyFill="1" applyBorder="1" applyAlignment="1">
      <alignment horizontal="right" vertical="center"/>
    </xf>
    <xf numFmtId="0" fontId="24" fillId="0" borderId="0" xfId="4" applyFont="1" applyFill="1" applyAlignment="1">
      <alignment horizontal="right" vertical="center"/>
    </xf>
    <xf numFmtId="3" fontId="24" fillId="0" borderId="0" xfId="4" applyNumberFormat="1" applyFont="1" applyFill="1" applyAlignment="1">
      <alignment horizontal="right" vertical="center"/>
    </xf>
    <xf numFmtId="0" fontId="42" fillId="0" borderId="5" xfId="4" applyFont="1" applyFill="1" applyBorder="1" applyAlignment="1">
      <alignment horizontal="center" vertical="center" wrapText="1"/>
    </xf>
    <xf numFmtId="0" fontId="42" fillId="0" borderId="5" xfId="4" applyFont="1" applyFill="1" applyBorder="1" applyAlignment="1">
      <alignment horizontal="right" vertical="center" wrapText="1"/>
    </xf>
    <xf numFmtId="3" fontId="42" fillId="0" borderId="5" xfId="4" applyNumberFormat="1" applyFont="1" applyFill="1" applyBorder="1" applyAlignment="1">
      <alignment horizontal="right" vertical="center" wrapText="1"/>
    </xf>
    <xf numFmtId="0" fontId="49" fillId="0" borderId="0" xfId="0" applyFont="1" applyFill="1"/>
    <xf numFmtId="0" fontId="24" fillId="0" borderId="5" xfId="0" applyFont="1" applyFill="1" applyBorder="1" applyAlignment="1">
      <alignment horizontal="right" vertical="center"/>
    </xf>
    <xf numFmtId="164" fontId="0" fillId="3" borderId="0" xfId="0" applyNumberFormat="1" applyFill="1"/>
    <xf numFmtId="0" fontId="20" fillId="0" borderId="0" xfId="0" applyFont="1" applyFill="1" applyAlignment="1"/>
    <xf numFmtId="0" fontId="20" fillId="0" borderId="0" xfId="0" applyFont="1" applyFill="1" applyAlignment="1">
      <alignment vertical="center"/>
    </xf>
    <xf numFmtId="49" fontId="20" fillId="0" borderId="0" xfId="0" applyNumberFormat="1" applyFont="1" applyFill="1" applyAlignment="1">
      <alignment horizontal="centerContinuous"/>
    </xf>
    <xf numFmtId="0" fontId="41" fillId="0" borderId="0" xfId="0" applyFont="1" applyFill="1" applyAlignment="1">
      <alignment horizontal="right"/>
    </xf>
    <xf numFmtId="0" fontId="40" fillId="0" borderId="0" xfId="0" applyFont="1" applyFill="1"/>
    <xf numFmtId="0" fontId="42" fillId="0" borderId="17" xfId="0" applyFont="1" applyFill="1" applyBorder="1" applyAlignment="1">
      <alignment horizontal="center"/>
    </xf>
    <xf numFmtId="49" fontId="42" fillId="0" borderId="17" xfId="0" applyNumberFormat="1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/>
    </xf>
    <xf numFmtId="49" fontId="42" fillId="0" borderId="44" xfId="0" applyNumberFormat="1" applyFont="1" applyFill="1" applyBorder="1" applyAlignment="1">
      <alignment horizontal="center" vertical="center" wrapText="1"/>
    </xf>
    <xf numFmtId="0" fontId="45" fillId="0" borderId="31" xfId="1" applyFont="1" applyFill="1" applyBorder="1" applyAlignment="1">
      <alignment horizontal="center" vertical="center" wrapText="1"/>
    </xf>
    <xf numFmtId="0" fontId="45" fillId="0" borderId="34" xfId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Continuous" vertical="center"/>
    </xf>
    <xf numFmtId="49" fontId="20" fillId="0" borderId="5" xfId="0" applyNumberFormat="1" applyFont="1" applyFill="1" applyBorder="1" applyAlignment="1">
      <alignment horizontal="centerContinuous" vertical="center"/>
    </xf>
    <xf numFmtId="0" fontId="20" fillId="0" borderId="24" xfId="0" applyFont="1" applyFill="1" applyBorder="1"/>
    <xf numFmtId="49" fontId="20" fillId="0" borderId="24" xfId="0" applyNumberFormat="1" applyFont="1" applyFill="1" applyBorder="1" applyAlignment="1">
      <alignment horizontal="centerContinuous"/>
    </xf>
    <xf numFmtId="3" fontId="20" fillId="0" borderId="5" xfId="0" applyNumberFormat="1" applyFont="1" applyFill="1" applyBorder="1" applyAlignment="1">
      <alignment horizontal="center"/>
    </xf>
    <xf numFmtId="0" fontId="20" fillId="0" borderId="5" xfId="0" applyFont="1" applyFill="1" applyBorder="1"/>
    <xf numFmtId="1" fontId="40" fillId="0" borderId="5" xfId="0" applyNumberFormat="1" applyFont="1" applyFill="1" applyBorder="1"/>
    <xf numFmtId="0" fontId="44" fillId="0" borderId="25" xfId="0" applyFont="1" applyFill="1" applyBorder="1"/>
    <xf numFmtId="49" fontId="20" fillId="0" borderId="25" xfId="0" applyNumberFormat="1" applyFont="1" applyFill="1" applyBorder="1" applyAlignment="1">
      <alignment horizontal="centerContinuous"/>
    </xf>
    <xf numFmtId="49" fontId="20" fillId="0" borderId="25" xfId="0" applyNumberFormat="1" applyFont="1" applyFill="1" applyBorder="1" applyAlignment="1">
      <alignment vertical="center" wrapText="1"/>
    </xf>
    <xf numFmtId="49" fontId="20" fillId="0" borderId="26" xfId="0" applyNumberFormat="1" applyFont="1" applyFill="1" applyBorder="1" applyAlignment="1">
      <alignment horizontal="centerContinuous"/>
    </xf>
    <xf numFmtId="3" fontId="20" fillId="0" borderId="5" xfId="0" applyNumberFormat="1" applyFont="1" applyFill="1" applyBorder="1" applyAlignment="1"/>
    <xf numFmtId="1" fontId="40" fillId="0" borderId="5" xfId="0" applyNumberFormat="1" applyFont="1" applyFill="1" applyBorder="1" applyAlignment="1"/>
    <xf numFmtId="0" fontId="20" fillId="0" borderId="0" xfId="0" applyFont="1" applyFill="1" applyAlignment="1">
      <alignment wrapText="1"/>
    </xf>
    <xf numFmtId="49" fontId="20" fillId="0" borderId="23" xfId="0" applyNumberFormat="1" applyFont="1" applyFill="1" applyBorder="1" applyAlignment="1">
      <alignment vertical="center" wrapText="1"/>
    </xf>
    <xf numFmtId="0" fontId="20" fillId="0" borderId="5" xfId="0" applyFont="1" applyFill="1" applyBorder="1" applyAlignment="1"/>
    <xf numFmtId="0" fontId="20" fillId="0" borderId="0" xfId="0" applyFont="1" applyFill="1" applyAlignment="1">
      <alignment vertical="center" wrapText="1"/>
    </xf>
    <xf numFmtId="49" fontId="20" fillId="0" borderId="23" xfId="0" applyNumberFormat="1" applyFont="1" applyFill="1" applyBorder="1" applyAlignment="1">
      <alignment horizontal="left" vertical="center" wrapText="1"/>
    </xf>
    <xf numFmtId="49" fontId="20" fillId="0" borderId="26" xfId="0" applyNumberFormat="1" applyFont="1" applyFill="1" applyBorder="1" applyAlignment="1">
      <alignment vertical="center" wrapText="1"/>
    </xf>
    <xf numFmtId="49" fontId="20" fillId="0" borderId="19" xfId="0" applyNumberFormat="1" applyFont="1" applyFill="1" applyBorder="1" applyAlignment="1">
      <alignment horizontal="left" vertical="center" wrapText="1"/>
    </xf>
    <xf numFmtId="49" fontId="20" fillId="0" borderId="19" xfId="0" applyNumberFormat="1" applyFont="1" applyFill="1" applyBorder="1" applyAlignment="1">
      <alignment horizontal="centerContinuous"/>
    </xf>
    <xf numFmtId="0" fontId="24" fillId="0" borderId="5" xfId="0" applyFont="1" applyFill="1" applyBorder="1" applyAlignment="1">
      <alignment horizontal="left" vertical="center"/>
    </xf>
    <xf numFmtId="0" fontId="24" fillId="0" borderId="5" xfId="0" applyFont="1" applyFill="1" applyBorder="1" applyAlignment="1"/>
    <xf numFmtId="164" fontId="0" fillId="4" borderId="0" xfId="0" applyNumberFormat="1" applyFill="1"/>
    <xf numFmtId="164" fontId="0" fillId="0" borderId="0" xfId="0" applyNumberFormat="1" applyFill="1"/>
    <xf numFmtId="164" fontId="20" fillId="0" borderId="5" xfId="0" applyNumberFormat="1" applyFont="1" applyFill="1" applyBorder="1"/>
    <xf numFmtId="3" fontId="20" fillId="0" borderId="5" xfId="0" applyNumberFormat="1" applyFont="1" applyFill="1" applyBorder="1"/>
    <xf numFmtId="3" fontId="20" fillId="0" borderId="5" xfId="0" applyNumberFormat="1" applyFont="1" applyFill="1" applyBorder="1" applyAlignment="1">
      <alignment vertical="center"/>
    </xf>
    <xf numFmtId="0" fontId="20" fillId="3" borderId="0" xfId="0" applyFont="1" applyFill="1"/>
    <xf numFmtId="0" fontId="20" fillId="3" borderId="5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vertical="center"/>
    </xf>
    <xf numFmtId="0" fontId="20" fillId="3" borderId="5" xfId="0" applyFont="1" applyFill="1" applyBorder="1"/>
    <xf numFmtId="164" fontId="20" fillId="3" borderId="5" xfId="0" applyNumberFormat="1" applyFont="1" applyFill="1" applyBorder="1"/>
    <xf numFmtId="0" fontId="20" fillId="4" borderId="0" xfId="0" applyFont="1" applyFill="1"/>
    <xf numFmtId="0" fontId="20" fillId="4" borderId="5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vertical="center"/>
    </xf>
    <xf numFmtId="0" fontId="20" fillId="4" borderId="5" xfId="0" applyFont="1" applyFill="1" applyBorder="1"/>
    <xf numFmtId="164" fontId="20" fillId="4" borderId="5" xfId="0" applyNumberFormat="1" applyFont="1" applyFill="1" applyBorder="1"/>
    <xf numFmtId="0" fontId="27" fillId="5" borderId="20" xfId="4" applyFont="1" applyFill="1" applyBorder="1" applyAlignment="1">
      <alignment horizontal="center" vertical="center" wrapText="1"/>
    </xf>
    <xf numFmtId="3" fontId="27" fillId="5" borderId="20" xfId="4" applyNumberFormat="1" applyFont="1" applyFill="1" applyBorder="1" applyAlignment="1">
      <alignment horizontal="center" vertical="center" wrapText="1"/>
    </xf>
    <xf numFmtId="0" fontId="27" fillId="5" borderId="20" xfId="4" applyFont="1" applyFill="1" applyBorder="1" applyAlignment="1">
      <alignment vertical="center" wrapText="1"/>
    </xf>
    <xf numFmtId="0" fontId="27" fillId="5" borderId="18" xfId="4" applyFont="1" applyFill="1" applyBorder="1" applyAlignment="1">
      <alignment vertical="center" wrapText="1"/>
    </xf>
    <xf numFmtId="3" fontId="27" fillId="5" borderId="18" xfId="4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center"/>
    </xf>
    <xf numFmtId="0" fontId="15" fillId="0" borderId="0" xfId="1" applyFont="1" applyFill="1" applyAlignment="1">
      <alignment horizontal="center"/>
    </xf>
    <xf numFmtId="0" fontId="16" fillId="0" borderId="0" xfId="1" applyFont="1" applyFill="1" applyAlignment="1">
      <alignment horizontal="center"/>
    </xf>
    <xf numFmtId="0" fontId="17" fillId="0" borderId="2" xfId="1" applyFont="1" applyFill="1" applyBorder="1" applyAlignment="1">
      <alignment horizontal="center" vertical="center"/>
    </xf>
    <xf numFmtId="0" fontId="17" fillId="0" borderId="3" xfId="1" applyFont="1" applyFill="1" applyBorder="1" applyAlignment="1">
      <alignment horizontal="center" vertical="center"/>
    </xf>
    <xf numFmtId="0" fontId="22" fillId="0" borderId="10" xfId="0" applyFont="1" applyBorder="1" applyAlignment="1"/>
    <xf numFmtId="2" fontId="24" fillId="0" borderId="17" xfId="4" applyNumberFormat="1" applyFont="1" applyFill="1" applyBorder="1" applyAlignment="1">
      <alignment horizontal="center" vertical="center" wrapText="1"/>
    </xf>
    <xf numFmtId="2" fontId="24" fillId="0" borderId="18" xfId="4" applyNumberFormat="1" applyFont="1" applyFill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0" fontId="24" fillId="0" borderId="12" xfId="4" applyNumberFormat="1" applyFont="1" applyBorder="1" applyAlignment="1">
      <alignment horizontal="center" vertical="center" wrapText="1"/>
    </xf>
    <xf numFmtId="0" fontId="24" fillId="0" borderId="14" xfId="4" applyNumberFormat="1" applyFont="1" applyBorder="1" applyAlignment="1">
      <alignment horizontal="center" vertical="center" wrapText="1"/>
    </xf>
    <xf numFmtId="2" fontId="26" fillId="0" borderId="11" xfId="4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vertical="center"/>
    </xf>
    <xf numFmtId="0" fontId="24" fillId="0" borderId="17" xfId="4" applyFont="1" applyBorder="1" applyAlignment="1">
      <alignment horizontal="center" vertical="center" wrapText="1"/>
    </xf>
    <xf numFmtId="0" fontId="24" fillId="0" borderId="18" xfId="4" applyFont="1" applyBorder="1" applyAlignment="1">
      <alignment horizontal="center" vertical="center" wrapText="1"/>
    </xf>
    <xf numFmtId="0" fontId="20" fillId="0" borderId="17" xfId="4" applyFont="1" applyFill="1" applyBorder="1" applyAlignment="1">
      <alignment horizontal="center" vertical="center" wrapText="1"/>
    </xf>
    <xf numFmtId="0" fontId="20" fillId="0" borderId="18" xfId="4" applyFont="1" applyFill="1" applyBorder="1" applyAlignment="1">
      <alignment horizontal="center" vertical="center" wrapText="1"/>
    </xf>
    <xf numFmtId="0" fontId="27" fillId="0" borderId="0" xfId="4" applyFont="1" applyFill="1" applyAlignment="1">
      <alignment horizontal="center" vertical="center" wrapText="1"/>
    </xf>
    <xf numFmtId="0" fontId="48" fillId="0" borderId="0" xfId="4" applyFont="1" applyFill="1" applyAlignment="1">
      <alignment horizontal="center" vertical="center" wrapText="1"/>
    </xf>
    <xf numFmtId="2" fontId="24" fillId="0" borderId="5" xfId="4" applyNumberFormat="1" applyFont="1" applyFill="1" applyBorder="1" applyAlignment="1">
      <alignment horizontal="center" vertical="center" wrapText="1"/>
    </xf>
    <xf numFmtId="0" fontId="24" fillId="0" borderId="5" xfId="4" applyFont="1" applyFill="1" applyBorder="1" applyAlignment="1">
      <alignment horizontal="center" vertical="center" wrapText="1"/>
    </xf>
    <xf numFmtId="0" fontId="24" fillId="0" borderId="5" xfId="4" applyNumberFormat="1" applyFont="1" applyFill="1" applyBorder="1" applyAlignment="1">
      <alignment horizontal="center" vertical="center" wrapText="1"/>
    </xf>
    <xf numFmtId="3" fontId="24" fillId="0" borderId="5" xfId="4" applyNumberFormat="1" applyFont="1" applyFill="1" applyBorder="1" applyAlignment="1">
      <alignment horizontal="center" vertical="center" wrapText="1"/>
    </xf>
    <xf numFmtId="2" fontId="24" fillId="0" borderId="11" xfId="4" applyNumberFormat="1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27" fillId="0" borderId="0" xfId="4" applyFont="1" applyFill="1" applyAlignment="1">
      <alignment horizontal="center" vertical="center"/>
    </xf>
    <xf numFmtId="0" fontId="38" fillId="0" borderId="0" xfId="4" applyFont="1" applyAlignment="1">
      <alignment horizontal="center" vertical="center" wrapText="1"/>
    </xf>
    <xf numFmtId="0" fontId="27" fillId="0" borderId="0" xfId="4" applyFont="1" applyAlignment="1">
      <alignment horizontal="center" vertical="center" wrapText="1"/>
    </xf>
    <xf numFmtId="0" fontId="39" fillId="0" borderId="0" xfId="4" applyFont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36" fillId="0" borderId="0" xfId="1" applyFont="1" applyFill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 vertical="center"/>
    </xf>
    <xf numFmtId="0" fontId="30" fillId="0" borderId="0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wrapText="1"/>
    </xf>
    <xf numFmtId="0" fontId="30" fillId="0" borderId="0" xfId="1" applyFont="1" applyFill="1" applyAlignment="1">
      <alignment horizontal="center"/>
    </xf>
    <xf numFmtId="2" fontId="18" fillId="0" borderId="5" xfId="1" applyNumberFormat="1" applyFont="1" applyFill="1" applyBorder="1" applyAlignment="1">
      <alignment horizontal="center" vertical="center" wrapText="1"/>
    </xf>
    <xf numFmtId="0" fontId="18" fillId="0" borderId="5" xfId="1" applyFont="1" applyFill="1" applyBorder="1" applyAlignment="1">
      <alignment horizontal="center" vertical="center" wrapText="1"/>
    </xf>
    <xf numFmtId="14" fontId="10" fillId="0" borderId="5" xfId="2" applyNumberFormat="1" applyFont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center" vertical="center" wrapText="1"/>
    </xf>
    <xf numFmtId="0" fontId="18" fillId="0" borderId="6" xfId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0" fontId="46" fillId="0" borderId="33" xfId="1" applyFont="1" applyFill="1" applyBorder="1" applyAlignment="1">
      <alignment horizontal="center" vertical="center" wrapText="1"/>
    </xf>
    <xf numFmtId="0" fontId="46" fillId="0" borderId="42" xfId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wrapText="1"/>
    </xf>
    <xf numFmtId="0" fontId="0" fillId="0" borderId="0" xfId="0" applyFill="1" applyAlignment="1"/>
    <xf numFmtId="49" fontId="46" fillId="0" borderId="41" xfId="1" applyNumberFormat="1" applyFont="1" applyFill="1" applyBorder="1" applyAlignment="1">
      <alignment horizontal="center" vertical="center" wrapText="1"/>
    </xf>
    <xf numFmtId="49" fontId="46" fillId="0" borderId="35" xfId="1" applyNumberFormat="1" applyFont="1" applyFill="1" applyBorder="1" applyAlignment="1">
      <alignment horizontal="center" vertical="center" wrapText="1"/>
    </xf>
    <xf numFmtId="49" fontId="46" fillId="0" borderId="43" xfId="1" applyNumberFormat="1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center" wrapText="1"/>
    </xf>
    <xf numFmtId="0" fontId="51" fillId="0" borderId="48" xfId="0" applyFont="1" applyBorder="1" applyAlignment="1">
      <alignment horizontal="center" wrapText="1"/>
    </xf>
    <xf numFmtId="0" fontId="51" fillId="0" borderId="0" xfId="0" applyFont="1" applyAlignment="1">
      <alignment horizontal="center" wrapText="1"/>
    </xf>
    <xf numFmtId="0" fontId="0" fillId="0" borderId="0" xfId="0" applyAlignment="1"/>
    <xf numFmtId="0" fontId="4" fillId="0" borderId="39" xfId="1" applyFont="1" applyFill="1" applyBorder="1" applyAlignment="1">
      <alignment horizontal="center"/>
    </xf>
    <xf numFmtId="3" fontId="24" fillId="0" borderId="5" xfId="4" applyNumberFormat="1" applyFont="1" applyBorder="1"/>
    <xf numFmtId="0" fontId="24" fillId="0" borderId="5" xfId="4" applyFont="1" applyBorder="1"/>
    <xf numFmtId="0" fontId="27" fillId="5" borderId="5" xfId="4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wrapText="1"/>
    </xf>
    <xf numFmtId="0" fontId="50" fillId="5" borderId="13" xfId="0" applyFont="1" applyFill="1" applyBorder="1" applyAlignment="1">
      <alignment horizontal="center" wrapText="1"/>
    </xf>
    <xf numFmtId="0" fontId="50" fillId="5" borderId="14" xfId="0" applyFont="1" applyFill="1" applyBorder="1" applyAlignment="1">
      <alignment horizontal="center" wrapText="1"/>
    </xf>
    <xf numFmtId="0" fontId="27" fillId="5" borderId="12" xfId="4" applyFont="1" applyFill="1" applyBorder="1" applyAlignment="1">
      <alignment horizontal="center" vertical="center" wrapText="1"/>
    </xf>
    <xf numFmtId="0" fontId="27" fillId="5" borderId="13" xfId="4" applyFont="1" applyFill="1" applyBorder="1" applyAlignment="1">
      <alignment horizontal="center" vertical="center" wrapText="1"/>
    </xf>
    <xf numFmtId="0" fontId="27" fillId="5" borderId="14" xfId="4" applyFont="1" applyFill="1" applyBorder="1" applyAlignment="1">
      <alignment horizontal="center" vertical="center" wrapText="1"/>
    </xf>
  </cellXfs>
  <cellStyles count="5">
    <cellStyle name="Звичайний 2 3" xfId="2"/>
    <cellStyle name="Обычный" xfId="0" builtinId="0"/>
    <cellStyle name="Обычный 2" xfId="4"/>
    <cellStyle name="Обычный_09_Професійний склад" xfId="3"/>
    <cellStyle name="Обычный_Форма7Н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28"/>
  <sheetViews>
    <sheetView topLeftCell="A19" workbookViewId="0">
      <selection activeCell="G25" sqref="G25"/>
    </sheetView>
  </sheetViews>
  <sheetFormatPr defaultRowHeight="15"/>
  <cols>
    <col min="1" max="1" width="37.140625" style="7" customWidth="1"/>
    <col min="2" max="2" width="10.7109375" style="7" customWidth="1"/>
    <col min="3" max="3" width="10.42578125" style="7" customWidth="1"/>
    <col min="4" max="4" width="13.7109375" style="7" customWidth="1"/>
    <col min="5" max="5" width="8.7109375" style="7" customWidth="1"/>
    <col min="6" max="6" width="7.7109375" style="7" customWidth="1"/>
    <col min="7" max="7" width="12.42578125" style="7" customWidth="1"/>
  </cols>
  <sheetData>
    <row r="1" spans="1:7" ht="20.25">
      <c r="A1" s="221" t="s">
        <v>0</v>
      </c>
      <c r="B1" s="221"/>
      <c r="C1" s="221"/>
      <c r="D1" s="221"/>
      <c r="E1" s="221"/>
      <c r="F1" s="221"/>
      <c r="G1" s="221"/>
    </row>
    <row r="2" spans="1:7" ht="20.25">
      <c r="A2" s="222" t="s">
        <v>1</v>
      </c>
      <c r="B2" s="222"/>
      <c r="C2" s="222"/>
      <c r="D2" s="222"/>
      <c r="E2" s="222"/>
      <c r="F2" s="222"/>
      <c r="G2" s="222"/>
    </row>
    <row r="3" spans="1:7" ht="21" thickBot="1">
      <c r="A3" s="228" t="s">
        <v>23</v>
      </c>
      <c r="B3" s="228"/>
      <c r="C3" s="228"/>
      <c r="D3" s="228"/>
      <c r="E3" s="228"/>
      <c r="F3" s="228"/>
      <c r="G3" s="228"/>
    </row>
    <row r="4" spans="1:7" ht="18.75">
      <c r="A4" s="223"/>
      <c r="B4" s="225" t="s">
        <v>296</v>
      </c>
      <c r="C4" s="225"/>
      <c r="D4" s="225"/>
      <c r="E4" s="226" t="s">
        <v>297</v>
      </c>
      <c r="F4" s="226"/>
      <c r="G4" s="227"/>
    </row>
    <row r="5" spans="1:7" s="77" customFormat="1" ht="63">
      <c r="A5" s="224"/>
      <c r="B5" s="74" t="s">
        <v>24</v>
      </c>
      <c r="C5" s="74" t="s">
        <v>158</v>
      </c>
      <c r="D5" s="1" t="s">
        <v>2</v>
      </c>
      <c r="E5" s="74" t="s">
        <v>24</v>
      </c>
      <c r="F5" s="74" t="s">
        <v>158</v>
      </c>
      <c r="G5" s="2" t="s">
        <v>2</v>
      </c>
    </row>
    <row r="6" spans="1:7" ht="15.75">
      <c r="A6" s="3" t="s">
        <v>3</v>
      </c>
      <c r="B6" s="8">
        <f>SUM(B7:B25)</f>
        <v>26027</v>
      </c>
      <c r="C6" s="8">
        <f>SUM(C7:C25)</f>
        <v>26712</v>
      </c>
      <c r="D6" s="9">
        <f>C6/B6*100</f>
        <v>102.6318822760979</v>
      </c>
      <c r="E6" s="8">
        <f>SUM(E7:E25)</f>
        <v>1165</v>
      </c>
      <c r="F6" s="8">
        <f>SUM(F7:F25)</f>
        <v>1199</v>
      </c>
      <c r="G6" s="10">
        <f>F6/E6*100</f>
        <v>102.91845493562232</v>
      </c>
    </row>
    <row r="7" spans="1:7" ht="47.25">
      <c r="A7" s="4" t="s">
        <v>4</v>
      </c>
      <c r="B7" s="11">
        <f>'ВЕДИ 2018-2019)'!C9</f>
        <v>9393</v>
      </c>
      <c r="C7" s="12">
        <f>'ВЕДИ 2018-2019)'!G9</f>
        <v>9022</v>
      </c>
      <c r="D7" s="132">
        <f>C7/B7*100</f>
        <v>96.050250186308944</v>
      </c>
      <c r="E7" s="11">
        <f>'ВЕДИ 2018-2019)'!E9</f>
        <v>120</v>
      </c>
      <c r="F7" s="13">
        <f>'ВЕДИ 2018-2019)'!I9</f>
        <v>119</v>
      </c>
      <c r="G7" s="133">
        <f t="shared" ref="G7:G25" si="0">F7/E7*100</f>
        <v>99.166666666666671</v>
      </c>
    </row>
    <row r="8" spans="1:7" ht="31.5">
      <c r="A8" s="4" t="s">
        <v>5</v>
      </c>
      <c r="B8" s="11">
        <f>'ВЕДИ 2018-2019)'!C10</f>
        <v>123</v>
      </c>
      <c r="C8" s="12">
        <f>'ВЕДИ 2018-2019)'!G10</f>
        <v>68</v>
      </c>
      <c r="D8" s="132">
        <f t="shared" ref="D8:D25" si="1">C8/B8*100</f>
        <v>55.284552845528459</v>
      </c>
      <c r="E8" s="11">
        <f>'ВЕДИ 2018-2019)'!E10</f>
        <v>0</v>
      </c>
      <c r="F8" s="13">
        <f>'ВЕДИ 2018-2019)'!I10</f>
        <v>6</v>
      </c>
      <c r="G8" s="133" t="e">
        <f t="shared" si="0"/>
        <v>#DIV/0!</v>
      </c>
    </row>
    <row r="9" spans="1:7" ht="15.75">
      <c r="A9" s="4" t="s">
        <v>6</v>
      </c>
      <c r="B9" s="11">
        <f>'ВЕДИ 2018-2019)'!C11</f>
        <v>4637</v>
      </c>
      <c r="C9" s="12">
        <f>'ВЕДИ 2018-2019)'!G11</f>
        <v>5046</v>
      </c>
      <c r="D9" s="132">
        <f t="shared" si="1"/>
        <v>108.82035799007978</v>
      </c>
      <c r="E9" s="11">
        <f>'ВЕДИ 2018-2019)'!E11</f>
        <v>360</v>
      </c>
      <c r="F9" s="13">
        <f>'ВЕДИ 2018-2019)'!I11</f>
        <v>326</v>
      </c>
      <c r="G9" s="133">
        <f t="shared" si="0"/>
        <v>90.555555555555557</v>
      </c>
    </row>
    <row r="10" spans="1:7" ht="31.5">
      <c r="A10" s="4" t="s">
        <v>7</v>
      </c>
      <c r="B10" s="11">
        <f>'ВЕДИ 2018-2019)'!C12</f>
        <v>386</v>
      </c>
      <c r="C10" s="12">
        <f>'ВЕДИ 2018-2019)'!G12</f>
        <v>576</v>
      </c>
      <c r="D10" s="132">
        <f t="shared" si="1"/>
        <v>149.22279792746113</v>
      </c>
      <c r="E10" s="11">
        <f>'ВЕДИ 2018-2019)'!E12</f>
        <v>16</v>
      </c>
      <c r="F10" s="13">
        <f>'ВЕДИ 2018-2019)'!I12</f>
        <v>34</v>
      </c>
      <c r="G10" s="133">
        <f t="shared" si="0"/>
        <v>212.5</v>
      </c>
    </row>
    <row r="11" spans="1:7" ht="31.5">
      <c r="A11" s="4" t="s">
        <v>8</v>
      </c>
      <c r="B11" s="11">
        <f>'ВЕДИ 2018-2019)'!C13</f>
        <v>352</v>
      </c>
      <c r="C11" s="12">
        <f>'ВЕДИ 2018-2019)'!G13</f>
        <v>348</v>
      </c>
      <c r="D11" s="132">
        <f t="shared" si="1"/>
        <v>98.86363636363636</v>
      </c>
      <c r="E11" s="11">
        <f>'ВЕДИ 2018-2019)'!E13</f>
        <v>25</v>
      </c>
      <c r="F11" s="13">
        <f>'ВЕДИ 2018-2019)'!I13</f>
        <v>23</v>
      </c>
      <c r="G11" s="133">
        <f t="shared" si="0"/>
        <v>92</v>
      </c>
    </row>
    <row r="12" spans="1:7" ht="15.75">
      <c r="A12" s="4" t="s">
        <v>9</v>
      </c>
      <c r="B12" s="11">
        <f>'ВЕДИ 2018-2019)'!C14</f>
        <v>815</v>
      </c>
      <c r="C12" s="12">
        <f>'ВЕДИ 2018-2019)'!G14</f>
        <v>1085</v>
      </c>
      <c r="D12" s="132">
        <f t="shared" si="1"/>
        <v>133.12883435582822</v>
      </c>
      <c r="E12" s="11">
        <f>'ВЕДИ 2018-2019)'!E14</f>
        <v>38</v>
      </c>
      <c r="F12" s="13">
        <f>'ВЕДИ 2018-2019)'!I14</f>
        <v>41</v>
      </c>
      <c r="G12" s="133">
        <f t="shared" si="0"/>
        <v>107.89473684210526</v>
      </c>
    </row>
    <row r="13" spans="1:7" ht="47.25">
      <c r="A13" s="4" t="s">
        <v>10</v>
      </c>
      <c r="B13" s="11">
        <f>'ВЕДИ 2018-2019)'!C15</f>
        <v>3684</v>
      </c>
      <c r="C13" s="12">
        <f>'ВЕДИ 2018-2019)'!G15</f>
        <v>3401</v>
      </c>
      <c r="D13" s="132">
        <f t="shared" si="1"/>
        <v>92.318132464712264</v>
      </c>
      <c r="E13" s="11">
        <f>'ВЕДИ 2018-2019)'!E15</f>
        <v>193</v>
      </c>
      <c r="F13" s="13">
        <f>'ВЕДИ 2018-2019)'!I15</f>
        <v>176</v>
      </c>
      <c r="G13" s="133">
        <f t="shared" si="0"/>
        <v>91.191709844559583</v>
      </c>
    </row>
    <row r="14" spans="1:7" ht="31.5">
      <c r="A14" s="4" t="s">
        <v>11</v>
      </c>
      <c r="B14" s="11">
        <f>'ВЕДИ 2018-2019)'!C16</f>
        <v>1134</v>
      </c>
      <c r="C14" s="12">
        <f>'ВЕДИ 2018-2019)'!G16</f>
        <v>1284</v>
      </c>
      <c r="D14" s="132">
        <f t="shared" si="1"/>
        <v>113.22751322751323</v>
      </c>
      <c r="E14" s="11">
        <f>'ВЕДИ 2018-2019)'!E16</f>
        <v>87</v>
      </c>
      <c r="F14" s="13">
        <f>'ВЕДИ 2018-2019)'!I16</f>
        <v>84</v>
      </c>
      <c r="G14" s="133">
        <f t="shared" si="0"/>
        <v>96.551724137931032</v>
      </c>
    </row>
    <row r="15" spans="1:7" ht="31.5">
      <c r="A15" s="4" t="s">
        <v>12</v>
      </c>
      <c r="B15" s="11">
        <f>'ВЕДИ 2018-2019)'!C17</f>
        <v>444</v>
      </c>
      <c r="C15" s="12">
        <f>'ВЕДИ 2018-2019)'!G17</f>
        <v>510</v>
      </c>
      <c r="D15" s="132">
        <f t="shared" si="1"/>
        <v>114.86486486486487</v>
      </c>
      <c r="E15" s="11">
        <f>'ВЕДИ 2018-2019)'!E17</f>
        <v>39</v>
      </c>
      <c r="F15" s="13">
        <f>'ВЕДИ 2018-2019)'!I17</f>
        <v>35</v>
      </c>
      <c r="G15" s="133">
        <f t="shared" si="0"/>
        <v>89.743589743589752</v>
      </c>
    </row>
    <row r="16" spans="1:7" ht="15.75">
      <c r="A16" s="4" t="s">
        <v>13</v>
      </c>
      <c r="B16" s="11">
        <f>'ВЕДИ 2018-2019)'!C18</f>
        <v>105</v>
      </c>
      <c r="C16" s="12">
        <f>'ВЕДИ 2018-2019)'!G18</f>
        <v>104</v>
      </c>
      <c r="D16" s="132">
        <f t="shared" si="1"/>
        <v>99.047619047619051</v>
      </c>
      <c r="E16" s="11">
        <f>'ВЕДИ 2018-2019)'!E18</f>
        <v>17</v>
      </c>
      <c r="F16" s="13">
        <f>'ВЕДИ 2018-2019)'!I18</f>
        <v>8</v>
      </c>
      <c r="G16" s="133">
        <f t="shared" si="0"/>
        <v>47.058823529411761</v>
      </c>
    </row>
    <row r="17" spans="1:7" ht="15.75">
      <c r="A17" s="4" t="s">
        <v>14</v>
      </c>
      <c r="B17" s="11">
        <f>'ВЕДИ 2018-2019)'!C19</f>
        <v>94</v>
      </c>
      <c r="C17" s="12">
        <f>'ВЕДИ 2018-2019)'!G19</f>
        <v>115</v>
      </c>
      <c r="D17" s="132">
        <f t="shared" si="1"/>
        <v>122.34042553191489</v>
      </c>
      <c r="E17" s="11">
        <f>'ВЕДИ 2018-2019)'!E19</f>
        <v>3</v>
      </c>
      <c r="F17" s="13">
        <f>'ВЕДИ 2018-2019)'!I19</f>
        <v>15</v>
      </c>
      <c r="G17" s="133">
        <f t="shared" si="0"/>
        <v>500</v>
      </c>
    </row>
    <row r="18" spans="1:7" ht="15.75">
      <c r="A18" s="4" t="s">
        <v>15</v>
      </c>
      <c r="B18" s="11">
        <f>'ВЕДИ 2018-2019)'!C20</f>
        <v>168</v>
      </c>
      <c r="C18" s="12">
        <f>'ВЕДИ 2018-2019)'!G20</f>
        <v>143</v>
      </c>
      <c r="D18" s="132">
        <f t="shared" si="1"/>
        <v>85.11904761904762</v>
      </c>
      <c r="E18" s="11">
        <f>'ВЕДИ 2018-2019)'!E20</f>
        <v>9</v>
      </c>
      <c r="F18" s="13">
        <f>'ВЕДИ 2018-2019)'!I20</f>
        <v>17</v>
      </c>
      <c r="G18" s="133">
        <f t="shared" si="0"/>
        <v>188.88888888888889</v>
      </c>
    </row>
    <row r="19" spans="1:7" ht="31.5">
      <c r="A19" s="4" t="s">
        <v>16</v>
      </c>
      <c r="B19" s="11">
        <f>'ВЕДИ 2018-2019)'!C21</f>
        <v>292</v>
      </c>
      <c r="C19" s="12">
        <f>'ВЕДИ 2018-2019)'!G21</f>
        <v>295</v>
      </c>
      <c r="D19" s="132">
        <f t="shared" si="1"/>
        <v>101.02739726027397</v>
      </c>
      <c r="E19" s="11">
        <f>'ВЕДИ 2018-2019)'!E21</f>
        <v>18</v>
      </c>
      <c r="F19" s="13">
        <f>'ВЕДИ 2018-2019)'!I21</f>
        <v>22</v>
      </c>
      <c r="G19" s="133">
        <f t="shared" si="0"/>
        <v>122.22222222222223</v>
      </c>
    </row>
    <row r="20" spans="1:7" ht="31.5">
      <c r="A20" s="4" t="s">
        <v>17</v>
      </c>
      <c r="B20" s="11">
        <f>'ВЕДИ 2018-2019)'!C22</f>
        <v>485</v>
      </c>
      <c r="C20" s="12">
        <f>'ВЕДИ 2018-2019)'!G22</f>
        <v>478</v>
      </c>
      <c r="D20" s="132">
        <f t="shared" si="1"/>
        <v>98.55670103092784</v>
      </c>
      <c r="E20" s="11">
        <f>'ВЕДИ 2018-2019)'!E22</f>
        <v>39</v>
      </c>
      <c r="F20" s="13">
        <f>'ВЕДИ 2018-2019)'!I22</f>
        <v>22</v>
      </c>
      <c r="G20" s="133">
        <f t="shared" si="0"/>
        <v>56.410256410256409</v>
      </c>
    </row>
    <row r="21" spans="1:7" ht="31.5">
      <c r="A21" s="4" t="s">
        <v>18</v>
      </c>
      <c r="B21" s="11">
        <f>'ВЕДИ 2018-2019)'!C23</f>
        <v>1403</v>
      </c>
      <c r="C21" s="12">
        <f>'ВЕДИ 2018-2019)'!G23</f>
        <v>1449</v>
      </c>
      <c r="D21" s="132">
        <f t="shared" si="1"/>
        <v>103.27868852459017</v>
      </c>
      <c r="E21" s="11">
        <f>'ВЕДИ 2018-2019)'!E23</f>
        <v>30</v>
      </c>
      <c r="F21" s="13">
        <f>'ВЕДИ 2018-2019)'!I23</f>
        <v>46</v>
      </c>
      <c r="G21" s="133">
        <f t="shared" si="0"/>
        <v>153.33333333333334</v>
      </c>
    </row>
    <row r="22" spans="1:7" ht="15.75">
      <c r="A22" s="4" t="s">
        <v>19</v>
      </c>
      <c r="B22" s="11">
        <f>'ВЕДИ 2018-2019)'!C24</f>
        <v>878</v>
      </c>
      <c r="C22" s="12">
        <f>'ВЕДИ 2018-2019)'!G24</f>
        <v>1026</v>
      </c>
      <c r="D22" s="132">
        <f t="shared" si="1"/>
        <v>116.85649202733485</v>
      </c>
      <c r="E22" s="11">
        <f>'ВЕДИ 2018-2019)'!E24</f>
        <v>79</v>
      </c>
      <c r="F22" s="13">
        <f>'ВЕДИ 2018-2019)'!I24</f>
        <v>84</v>
      </c>
      <c r="G22" s="133">
        <f t="shared" si="0"/>
        <v>106.32911392405062</v>
      </c>
    </row>
    <row r="23" spans="1:7" ht="31.5">
      <c r="A23" s="4" t="s">
        <v>20</v>
      </c>
      <c r="B23" s="11">
        <f>'ВЕДИ 2018-2019)'!C25</f>
        <v>1268</v>
      </c>
      <c r="C23" s="12">
        <f>'ВЕДИ 2018-2019)'!G25</f>
        <v>1303</v>
      </c>
      <c r="D23" s="132">
        <f t="shared" si="1"/>
        <v>102.7602523659306</v>
      </c>
      <c r="E23" s="11">
        <f>'ВЕДИ 2018-2019)'!E25</f>
        <v>72</v>
      </c>
      <c r="F23" s="13">
        <f>'ВЕДИ 2018-2019)'!I25</f>
        <v>112</v>
      </c>
      <c r="G23" s="133">
        <f t="shared" si="0"/>
        <v>155.55555555555557</v>
      </c>
    </row>
    <row r="24" spans="1:7" ht="31.5">
      <c r="A24" s="4" t="s">
        <v>21</v>
      </c>
      <c r="B24" s="11">
        <f>'ВЕДИ 2018-2019)'!C26</f>
        <v>232</v>
      </c>
      <c r="C24" s="12">
        <f>'ВЕДИ 2018-2019)'!G26</f>
        <v>313</v>
      </c>
      <c r="D24" s="132">
        <f t="shared" si="1"/>
        <v>134.91379310344826</v>
      </c>
      <c r="E24" s="11">
        <f>'ВЕДИ 2018-2019)'!E26</f>
        <v>5</v>
      </c>
      <c r="F24" s="13">
        <f>'ВЕДИ 2018-2019)'!I26</f>
        <v>15</v>
      </c>
      <c r="G24" s="133">
        <f t="shared" si="0"/>
        <v>300</v>
      </c>
    </row>
    <row r="25" spans="1:7" ht="16.5" thickBot="1">
      <c r="A25" s="5" t="s">
        <v>22</v>
      </c>
      <c r="B25" s="11">
        <f>'ВЕДИ 2018-2019)'!C27</f>
        <v>134</v>
      </c>
      <c r="C25" s="12">
        <f>'ВЕДИ 2018-2019)'!G27</f>
        <v>146</v>
      </c>
      <c r="D25" s="132">
        <f t="shared" si="1"/>
        <v>108.95522388059702</v>
      </c>
      <c r="E25" s="11">
        <f>'ВЕДИ 2018-2019)'!E27</f>
        <v>15</v>
      </c>
      <c r="F25" s="13">
        <f>'ВЕДИ 2018-2019)'!I27</f>
        <v>14</v>
      </c>
      <c r="G25" s="133">
        <f t="shared" si="0"/>
        <v>93.333333333333329</v>
      </c>
    </row>
    <row r="26" spans="1:7">
      <c r="A26" s="6"/>
      <c r="B26" s="6"/>
      <c r="C26" s="6"/>
      <c r="D26" s="6"/>
      <c r="E26" s="6"/>
      <c r="F26" s="6"/>
      <c r="G26" s="6"/>
    </row>
    <row r="27" spans="1:7">
      <c r="A27" s="6"/>
      <c r="B27" s="6"/>
      <c r="C27" s="6"/>
      <c r="D27" s="6"/>
      <c r="E27" s="6"/>
      <c r="F27" s="6"/>
      <c r="G27" s="6"/>
    </row>
    <row r="28" spans="1:7">
      <c r="A28" s="6"/>
      <c r="B28" s="6"/>
      <c r="C28" s="6"/>
      <c r="D28" s="6"/>
      <c r="E28" s="6"/>
      <c r="F28" s="6"/>
      <c r="G28" s="6"/>
    </row>
  </sheetData>
  <mergeCells count="6">
    <mergeCell ref="A1:G1"/>
    <mergeCell ref="A2:G2"/>
    <mergeCell ref="A4:A5"/>
    <mergeCell ref="B4:D4"/>
    <mergeCell ref="E4:G4"/>
    <mergeCell ref="A3:G3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D16"/>
  <sheetViews>
    <sheetView workbookViewId="0">
      <selection activeCell="C13" sqref="C13"/>
    </sheetView>
  </sheetViews>
  <sheetFormatPr defaultRowHeight="15"/>
  <cols>
    <col min="1" max="1" width="52.85546875" style="7" customWidth="1"/>
    <col min="2" max="2" width="24" style="7" customWidth="1"/>
    <col min="3" max="3" width="23.42578125" style="7" customWidth="1"/>
    <col min="4" max="4" width="21.5703125" style="7" customWidth="1"/>
  </cols>
  <sheetData>
    <row r="1" spans="1:4" ht="41.25" customHeight="1">
      <c r="A1" s="266" t="s">
        <v>301</v>
      </c>
      <c r="B1" s="266"/>
      <c r="C1" s="266"/>
      <c r="D1" s="266"/>
    </row>
    <row r="2" spans="1:4" ht="24" thickBot="1">
      <c r="A2" s="14"/>
      <c r="B2" s="14"/>
      <c r="C2" s="14"/>
      <c r="D2" s="14"/>
    </row>
    <row r="3" spans="1:4">
      <c r="A3" s="223"/>
      <c r="B3" s="271" t="s">
        <v>49</v>
      </c>
      <c r="C3" s="271" t="s">
        <v>50</v>
      </c>
      <c r="D3" s="272" t="s">
        <v>51</v>
      </c>
    </row>
    <row r="4" spans="1:4" ht="63" customHeight="1">
      <c r="A4" s="224"/>
      <c r="B4" s="269"/>
      <c r="C4" s="269"/>
      <c r="D4" s="273"/>
    </row>
    <row r="5" spans="1:4" ht="18.75">
      <c r="A5" s="16" t="s">
        <v>3</v>
      </c>
      <c r="B5" s="36">
        <f>SUM(B6:B14)</f>
        <v>1199</v>
      </c>
      <c r="C5" s="36">
        <f>SUM(C6:C14)</f>
        <v>13759</v>
      </c>
      <c r="D5" s="37">
        <f>C5/B5</f>
        <v>11.475396163469558</v>
      </c>
    </row>
    <row r="6" spans="1:4" ht="37.5">
      <c r="A6" s="17" t="s">
        <v>26</v>
      </c>
      <c r="B6" s="89">
        <f>' групи (2018-2019)'!H7</f>
        <v>74</v>
      </c>
      <c r="C6" s="89">
        <f>' групи (2018-2019)'!I7</f>
        <v>1934</v>
      </c>
      <c r="D6" s="38">
        <f t="shared" ref="D6:D14" si="0">C6/B6</f>
        <v>26.135135135135137</v>
      </c>
    </row>
    <row r="7" spans="1:4" ht="18.75">
      <c r="A7" s="17" t="s">
        <v>27</v>
      </c>
      <c r="B7" s="89">
        <f>' групи (2018-2019)'!H8</f>
        <v>117</v>
      </c>
      <c r="C7" s="89">
        <f>' групи (2018-2019)'!I8</f>
        <v>1133</v>
      </c>
      <c r="D7" s="38">
        <f t="shared" si="0"/>
        <v>9.6837606837606831</v>
      </c>
    </row>
    <row r="8" spans="1:4" ht="18.75">
      <c r="A8" s="17" t="s">
        <v>28</v>
      </c>
      <c r="B8" s="89">
        <f>' групи (2018-2019)'!H9</f>
        <v>155</v>
      </c>
      <c r="C8" s="89">
        <f>' групи (2018-2019)'!I9</f>
        <v>1299</v>
      </c>
      <c r="D8" s="38">
        <f t="shared" si="0"/>
        <v>8.3806451612903228</v>
      </c>
    </row>
    <row r="9" spans="1:4" ht="18.75">
      <c r="A9" s="17" t="s">
        <v>29</v>
      </c>
      <c r="B9" s="89">
        <f>' групи (2018-2019)'!H10</f>
        <v>28</v>
      </c>
      <c r="C9" s="89">
        <f>' групи (2018-2019)'!I10</f>
        <v>779</v>
      </c>
      <c r="D9" s="38">
        <f t="shared" si="0"/>
        <v>27.821428571428573</v>
      </c>
    </row>
    <row r="10" spans="1:4" ht="18.75">
      <c r="A10" s="17" t="s">
        <v>30</v>
      </c>
      <c r="B10" s="89">
        <f>' групи (2018-2019)'!H11</f>
        <v>181</v>
      </c>
      <c r="C10" s="89">
        <f>' групи (2018-2019)'!I11</f>
        <v>2362</v>
      </c>
      <c r="D10" s="38">
        <f t="shared" si="0"/>
        <v>13.049723756906078</v>
      </c>
    </row>
    <row r="11" spans="1:4" ht="56.25">
      <c r="A11" s="17" t="s">
        <v>31</v>
      </c>
      <c r="B11" s="89">
        <f>' групи (2018-2019)'!H12</f>
        <v>18</v>
      </c>
      <c r="C11" s="89">
        <f>' групи (2018-2019)'!I12</f>
        <v>529</v>
      </c>
      <c r="D11" s="38">
        <f t="shared" si="0"/>
        <v>29.388888888888889</v>
      </c>
    </row>
    <row r="12" spans="1:4" ht="18.75">
      <c r="A12" s="17" t="s">
        <v>32</v>
      </c>
      <c r="B12" s="89">
        <f>' групи (2018-2019)'!H13</f>
        <v>251</v>
      </c>
      <c r="C12" s="89">
        <f>' групи (2018-2019)'!I13</f>
        <v>1140</v>
      </c>
      <c r="D12" s="38">
        <f t="shared" si="0"/>
        <v>4.5418326693227096</v>
      </c>
    </row>
    <row r="13" spans="1:4" ht="75">
      <c r="A13" s="17" t="s">
        <v>33</v>
      </c>
      <c r="B13" s="89">
        <f>' групи (2018-2019)'!H14</f>
        <v>219</v>
      </c>
      <c r="C13" s="89">
        <f>' групи (2018-2019)'!I14</f>
        <v>2456</v>
      </c>
      <c r="D13" s="38">
        <f t="shared" si="0"/>
        <v>11.214611872146119</v>
      </c>
    </row>
    <row r="14" spans="1:4" ht="19.5" thickBot="1">
      <c r="A14" s="18" t="s">
        <v>34</v>
      </c>
      <c r="B14" s="89">
        <f>' групи (2018-2019)'!H15</f>
        <v>156</v>
      </c>
      <c r="C14" s="89">
        <f>' групи (2018-2019)'!I15</f>
        <v>2127</v>
      </c>
      <c r="D14" s="39">
        <f t="shared" si="0"/>
        <v>13.634615384615385</v>
      </c>
    </row>
    <row r="15" spans="1:4">
      <c r="A15" s="6"/>
      <c r="B15" s="6"/>
      <c r="C15" s="6"/>
    </row>
    <row r="16" spans="1:4">
      <c r="A16" s="6"/>
      <c r="B16" s="6"/>
      <c r="C16" s="6"/>
    </row>
  </sheetData>
  <mergeCells count="5">
    <mergeCell ref="A1:D1"/>
    <mergeCell ref="A3:A4"/>
    <mergeCell ref="B3:B4"/>
    <mergeCell ref="C3:C4"/>
    <mergeCell ref="D3:D4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9"/>
  <sheetViews>
    <sheetView workbookViewId="0">
      <selection activeCell="F4" sqref="F4"/>
    </sheetView>
  </sheetViews>
  <sheetFormatPr defaultRowHeight="12.75"/>
  <cols>
    <col min="1" max="1" width="35.140625" style="87" customWidth="1"/>
    <col min="2" max="2" width="3.28515625" style="169" customWidth="1"/>
    <col min="3" max="3" width="6.5703125" style="87" customWidth="1"/>
    <col min="4" max="4" width="8.42578125" style="87" customWidth="1"/>
    <col min="5" max="5" width="7" style="87" customWidth="1"/>
    <col min="6" max="6" width="7.7109375" style="87" customWidth="1"/>
    <col min="7" max="7" width="8.140625" style="87" customWidth="1"/>
    <col min="8" max="8" width="8.5703125" style="87" customWidth="1"/>
    <col min="9" max="9" width="6.85546875" style="87" customWidth="1"/>
    <col min="10" max="10" width="8.5703125" style="171" customWidth="1"/>
    <col min="11" max="11" width="5.85546875" style="87" customWidth="1"/>
    <col min="12" max="12" width="9.140625" style="87"/>
    <col min="13" max="13" width="9.140625" style="206"/>
    <col min="14" max="14" width="9.140625" style="87"/>
    <col min="15" max="15" width="9.140625" style="211"/>
    <col min="16" max="254" width="9.140625" style="87"/>
    <col min="255" max="255" width="35.140625" style="87" customWidth="1"/>
    <col min="256" max="256" width="5" style="87" customWidth="1"/>
    <col min="257" max="257" width="8" style="87" customWidth="1"/>
    <col min="258" max="258" width="8.85546875" style="87" customWidth="1"/>
    <col min="259" max="259" width="13.7109375" style="87" customWidth="1"/>
    <col min="260" max="260" width="9.42578125" style="87" customWidth="1"/>
    <col min="261" max="261" width="8.140625" style="87" customWidth="1"/>
    <col min="262" max="262" width="8.85546875" style="87" customWidth="1"/>
    <col min="263" max="510" width="9.140625" style="87"/>
    <col min="511" max="511" width="35.140625" style="87" customWidth="1"/>
    <col min="512" max="512" width="5" style="87" customWidth="1"/>
    <col min="513" max="513" width="8" style="87" customWidth="1"/>
    <col min="514" max="514" width="8.85546875" style="87" customWidth="1"/>
    <col min="515" max="515" width="13.7109375" style="87" customWidth="1"/>
    <col min="516" max="516" width="9.42578125" style="87" customWidth="1"/>
    <col min="517" max="517" width="8.140625" style="87" customWidth="1"/>
    <col min="518" max="518" width="8.85546875" style="87" customWidth="1"/>
    <col min="519" max="766" width="9.140625" style="87"/>
    <col min="767" max="767" width="35.140625" style="87" customWidth="1"/>
    <col min="768" max="768" width="5" style="87" customWidth="1"/>
    <col min="769" max="769" width="8" style="87" customWidth="1"/>
    <col min="770" max="770" width="8.85546875" style="87" customWidth="1"/>
    <col min="771" max="771" width="13.7109375" style="87" customWidth="1"/>
    <col min="772" max="772" width="9.42578125" style="87" customWidth="1"/>
    <col min="773" max="773" width="8.140625" style="87" customWidth="1"/>
    <col min="774" max="774" width="8.85546875" style="87" customWidth="1"/>
    <col min="775" max="1022" width="9.140625" style="87"/>
    <col min="1023" max="1023" width="35.140625" style="87" customWidth="1"/>
    <col min="1024" max="1024" width="5" style="87" customWidth="1"/>
    <col min="1025" max="1025" width="8" style="87" customWidth="1"/>
    <col min="1026" max="1026" width="8.85546875" style="87" customWidth="1"/>
    <col min="1027" max="1027" width="13.7109375" style="87" customWidth="1"/>
    <col min="1028" max="1028" width="9.42578125" style="87" customWidth="1"/>
    <col min="1029" max="1029" width="8.140625" style="87" customWidth="1"/>
    <col min="1030" max="1030" width="8.85546875" style="87" customWidth="1"/>
    <col min="1031" max="1278" width="9.140625" style="87"/>
    <col min="1279" max="1279" width="35.140625" style="87" customWidth="1"/>
    <col min="1280" max="1280" width="5" style="87" customWidth="1"/>
    <col min="1281" max="1281" width="8" style="87" customWidth="1"/>
    <col min="1282" max="1282" width="8.85546875" style="87" customWidth="1"/>
    <col min="1283" max="1283" width="13.7109375" style="87" customWidth="1"/>
    <col min="1284" max="1284" width="9.42578125" style="87" customWidth="1"/>
    <col min="1285" max="1285" width="8.140625" style="87" customWidth="1"/>
    <col min="1286" max="1286" width="8.85546875" style="87" customWidth="1"/>
    <col min="1287" max="1534" width="9.140625" style="87"/>
    <col min="1535" max="1535" width="35.140625" style="87" customWidth="1"/>
    <col min="1536" max="1536" width="5" style="87" customWidth="1"/>
    <col min="1537" max="1537" width="8" style="87" customWidth="1"/>
    <col min="1538" max="1538" width="8.85546875" style="87" customWidth="1"/>
    <col min="1539" max="1539" width="13.7109375" style="87" customWidth="1"/>
    <col min="1540" max="1540" width="9.42578125" style="87" customWidth="1"/>
    <col min="1541" max="1541" width="8.140625" style="87" customWidth="1"/>
    <col min="1542" max="1542" width="8.85546875" style="87" customWidth="1"/>
    <col min="1543" max="1790" width="9.140625" style="87"/>
    <col min="1791" max="1791" width="35.140625" style="87" customWidth="1"/>
    <col min="1792" max="1792" width="5" style="87" customWidth="1"/>
    <col min="1793" max="1793" width="8" style="87" customWidth="1"/>
    <col min="1794" max="1794" width="8.85546875" style="87" customWidth="1"/>
    <col min="1795" max="1795" width="13.7109375" style="87" customWidth="1"/>
    <col min="1796" max="1796" width="9.42578125" style="87" customWidth="1"/>
    <col min="1797" max="1797" width="8.140625" style="87" customWidth="1"/>
    <col min="1798" max="1798" width="8.85546875" style="87" customWidth="1"/>
    <col min="1799" max="2046" width="9.140625" style="87"/>
    <col min="2047" max="2047" width="35.140625" style="87" customWidth="1"/>
    <col min="2048" max="2048" width="5" style="87" customWidth="1"/>
    <col min="2049" max="2049" width="8" style="87" customWidth="1"/>
    <col min="2050" max="2050" width="8.85546875" style="87" customWidth="1"/>
    <col min="2051" max="2051" width="13.7109375" style="87" customWidth="1"/>
    <col min="2052" max="2052" width="9.42578125" style="87" customWidth="1"/>
    <col min="2053" max="2053" width="8.140625" style="87" customWidth="1"/>
    <col min="2054" max="2054" width="8.85546875" style="87" customWidth="1"/>
    <col min="2055" max="2302" width="9.140625" style="87"/>
    <col min="2303" max="2303" width="35.140625" style="87" customWidth="1"/>
    <col min="2304" max="2304" width="5" style="87" customWidth="1"/>
    <col min="2305" max="2305" width="8" style="87" customWidth="1"/>
    <col min="2306" max="2306" width="8.85546875" style="87" customWidth="1"/>
    <col min="2307" max="2307" width="13.7109375" style="87" customWidth="1"/>
    <col min="2308" max="2308" width="9.42578125" style="87" customWidth="1"/>
    <col min="2309" max="2309" width="8.140625" style="87" customWidth="1"/>
    <col min="2310" max="2310" width="8.85546875" style="87" customWidth="1"/>
    <col min="2311" max="2558" width="9.140625" style="87"/>
    <col min="2559" max="2559" width="35.140625" style="87" customWidth="1"/>
    <col min="2560" max="2560" width="5" style="87" customWidth="1"/>
    <col min="2561" max="2561" width="8" style="87" customWidth="1"/>
    <col min="2562" max="2562" width="8.85546875" style="87" customWidth="1"/>
    <col min="2563" max="2563" width="13.7109375" style="87" customWidth="1"/>
    <col min="2564" max="2564" width="9.42578125" style="87" customWidth="1"/>
    <col min="2565" max="2565" width="8.140625" style="87" customWidth="1"/>
    <col min="2566" max="2566" width="8.85546875" style="87" customWidth="1"/>
    <col min="2567" max="2814" width="9.140625" style="87"/>
    <col min="2815" max="2815" width="35.140625" style="87" customWidth="1"/>
    <col min="2816" max="2816" width="5" style="87" customWidth="1"/>
    <col min="2817" max="2817" width="8" style="87" customWidth="1"/>
    <col min="2818" max="2818" width="8.85546875" style="87" customWidth="1"/>
    <col min="2819" max="2819" width="13.7109375" style="87" customWidth="1"/>
    <col min="2820" max="2820" width="9.42578125" style="87" customWidth="1"/>
    <col min="2821" max="2821" width="8.140625" style="87" customWidth="1"/>
    <col min="2822" max="2822" width="8.85546875" style="87" customWidth="1"/>
    <col min="2823" max="3070" width="9.140625" style="87"/>
    <col min="3071" max="3071" width="35.140625" style="87" customWidth="1"/>
    <col min="3072" max="3072" width="5" style="87" customWidth="1"/>
    <col min="3073" max="3073" width="8" style="87" customWidth="1"/>
    <col min="3074" max="3074" width="8.85546875" style="87" customWidth="1"/>
    <col min="3075" max="3075" width="13.7109375" style="87" customWidth="1"/>
    <col min="3076" max="3076" width="9.42578125" style="87" customWidth="1"/>
    <col min="3077" max="3077" width="8.140625" style="87" customWidth="1"/>
    <col min="3078" max="3078" width="8.85546875" style="87" customWidth="1"/>
    <col min="3079" max="3326" width="9.140625" style="87"/>
    <col min="3327" max="3327" width="35.140625" style="87" customWidth="1"/>
    <col min="3328" max="3328" width="5" style="87" customWidth="1"/>
    <col min="3329" max="3329" width="8" style="87" customWidth="1"/>
    <col min="3330" max="3330" width="8.85546875" style="87" customWidth="1"/>
    <col min="3331" max="3331" width="13.7109375" style="87" customWidth="1"/>
    <col min="3332" max="3332" width="9.42578125" style="87" customWidth="1"/>
    <col min="3333" max="3333" width="8.140625" style="87" customWidth="1"/>
    <col min="3334" max="3334" width="8.85546875" style="87" customWidth="1"/>
    <col min="3335" max="3582" width="9.140625" style="87"/>
    <col min="3583" max="3583" width="35.140625" style="87" customWidth="1"/>
    <col min="3584" max="3584" width="5" style="87" customWidth="1"/>
    <col min="3585" max="3585" width="8" style="87" customWidth="1"/>
    <col min="3586" max="3586" width="8.85546875" style="87" customWidth="1"/>
    <col min="3587" max="3587" width="13.7109375" style="87" customWidth="1"/>
    <col min="3588" max="3588" width="9.42578125" style="87" customWidth="1"/>
    <col min="3589" max="3589" width="8.140625" style="87" customWidth="1"/>
    <col min="3590" max="3590" width="8.85546875" style="87" customWidth="1"/>
    <col min="3591" max="3838" width="9.140625" style="87"/>
    <col min="3839" max="3839" width="35.140625" style="87" customWidth="1"/>
    <col min="3840" max="3840" width="5" style="87" customWidth="1"/>
    <col min="3841" max="3841" width="8" style="87" customWidth="1"/>
    <col min="3842" max="3842" width="8.85546875" style="87" customWidth="1"/>
    <col min="3843" max="3843" width="13.7109375" style="87" customWidth="1"/>
    <col min="3844" max="3844" width="9.42578125" style="87" customWidth="1"/>
    <col min="3845" max="3845" width="8.140625" style="87" customWidth="1"/>
    <col min="3846" max="3846" width="8.85546875" style="87" customWidth="1"/>
    <col min="3847" max="4094" width="9.140625" style="87"/>
    <col min="4095" max="4095" width="35.140625" style="87" customWidth="1"/>
    <col min="4096" max="4096" width="5" style="87" customWidth="1"/>
    <col min="4097" max="4097" width="8" style="87" customWidth="1"/>
    <col min="4098" max="4098" width="8.85546875" style="87" customWidth="1"/>
    <col min="4099" max="4099" width="13.7109375" style="87" customWidth="1"/>
    <col min="4100" max="4100" width="9.42578125" style="87" customWidth="1"/>
    <col min="4101" max="4101" width="8.140625" style="87" customWidth="1"/>
    <col min="4102" max="4102" width="8.85546875" style="87" customWidth="1"/>
    <col min="4103" max="4350" width="9.140625" style="87"/>
    <col min="4351" max="4351" width="35.140625" style="87" customWidth="1"/>
    <col min="4352" max="4352" width="5" style="87" customWidth="1"/>
    <col min="4353" max="4353" width="8" style="87" customWidth="1"/>
    <col min="4354" max="4354" width="8.85546875" style="87" customWidth="1"/>
    <col min="4355" max="4355" width="13.7109375" style="87" customWidth="1"/>
    <col min="4356" max="4356" width="9.42578125" style="87" customWidth="1"/>
    <col min="4357" max="4357" width="8.140625" style="87" customWidth="1"/>
    <col min="4358" max="4358" width="8.85546875" style="87" customWidth="1"/>
    <col min="4359" max="4606" width="9.140625" style="87"/>
    <col min="4607" max="4607" width="35.140625" style="87" customWidth="1"/>
    <col min="4608" max="4608" width="5" style="87" customWidth="1"/>
    <col min="4609" max="4609" width="8" style="87" customWidth="1"/>
    <col min="4610" max="4610" width="8.85546875" style="87" customWidth="1"/>
    <col min="4611" max="4611" width="13.7109375" style="87" customWidth="1"/>
    <col min="4612" max="4612" width="9.42578125" style="87" customWidth="1"/>
    <col min="4613" max="4613" width="8.140625" style="87" customWidth="1"/>
    <col min="4614" max="4614" width="8.85546875" style="87" customWidth="1"/>
    <col min="4615" max="4862" width="9.140625" style="87"/>
    <col min="4863" max="4863" width="35.140625" style="87" customWidth="1"/>
    <col min="4864" max="4864" width="5" style="87" customWidth="1"/>
    <col min="4865" max="4865" width="8" style="87" customWidth="1"/>
    <col min="4866" max="4866" width="8.85546875" style="87" customWidth="1"/>
    <col min="4867" max="4867" width="13.7109375" style="87" customWidth="1"/>
    <col min="4868" max="4868" width="9.42578125" style="87" customWidth="1"/>
    <col min="4869" max="4869" width="8.140625" style="87" customWidth="1"/>
    <col min="4870" max="4870" width="8.85546875" style="87" customWidth="1"/>
    <col min="4871" max="5118" width="9.140625" style="87"/>
    <col min="5119" max="5119" width="35.140625" style="87" customWidth="1"/>
    <col min="5120" max="5120" width="5" style="87" customWidth="1"/>
    <col min="5121" max="5121" width="8" style="87" customWidth="1"/>
    <col min="5122" max="5122" width="8.85546875" style="87" customWidth="1"/>
    <col min="5123" max="5123" width="13.7109375" style="87" customWidth="1"/>
    <col min="5124" max="5124" width="9.42578125" style="87" customWidth="1"/>
    <col min="5125" max="5125" width="8.140625" style="87" customWidth="1"/>
    <col min="5126" max="5126" width="8.85546875" style="87" customWidth="1"/>
    <col min="5127" max="5374" width="9.140625" style="87"/>
    <col min="5375" max="5375" width="35.140625" style="87" customWidth="1"/>
    <col min="5376" max="5376" width="5" style="87" customWidth="1"/>
    <col min="5377" max="5377" width="8" style="87" customWidth="1"/>
    <col min="5378" max="5378" width="8.85546875" style="87" customWidth="1"/>
    <col min="5379" max="5379" width="13.7109375" style="87" customWidth="1"/>
    <col min="5380" max="5380" width="9.42578125" style="87" customWidth="1"/>
    <col min="5381" max="5381" width="8.140625" style="87" customWidth="1"/>
    <col min="5382" max="5382" width="8.85546875" style="87" customWidth="1"/>
    <col min="5383" max="5630" width="9.140625" style="87"/>
    <col min="5631" max="5631" width="35.140625" style="87" customWidth="1"/>
    <col min="5632" max="5632" width="5" style="87" customWidth="1"/>
    <col min="5633" max="5633" width="8" style="87" customWidth="1"/>
    <col min="5634" max="5634" width="8.85546875" style="87" customWidth="1"/>
    <col min="5635" max="5635" width="13.7109375" style="87" customWidth="1"/>
    <col min="5636" max="5636" width="9.42578125" style="87" customWidth="1"/>
    <col min="5637" max="5637" width="8.140625" style="87" customWidth="1"/>
    <col min="5638" max="5638" width="8.85546875" style="87" customWidth="1"/>
    <col min="5639" max="5886" width="9.140625" style="87"/>
    <col min="5887" max="5887" width="35.140625" style="87" customWidth="1"/>
    <col min="5888" max="5888" width="5" style="87" customWidth="1"/>
    <col min="5889" max="5889" width="8" style="87" customWidth="1"/>
    <col min="5890" max="5890" width="8.85546875" style="87" customWidth="1"/>
    <col min="5891" max="5891" width="13.7109375" style="87" customWidth="1"/>
    <col min="5892" max="5892" width="9.42578125" style="87" customWidth="1"/>
    <col min="5893" max="5893" width="8.140625" style="87" customWidth="1"/>
    <col min="5894" max="5894" width="8.85546875" style="87" customWidth="1"/>
    <col min="5895" max="6142" width="9.140625" style="87"/>
    <col min="6143" max="6143" width="35.140625" style="87" customWidth="1"/>
    <col min="6144" max="6144" width="5" style="87" customWidth="1"/>
    <col min="6145" max="6145" width="8" style="87" customWidth="1"/>
    <col min="6146" max="6146" width="8.85546875" style="87" customWidth="1"/>
    <col min="6147" max="6147" width="13.7109375" style="87" customWidth="1"/>
    <col min="6148" max="6148" width="9.42578125" style="87" customWidth="1"/>
    <col min="6149" max="6149" width="8.140625" style="87" customWidth="1"/>
    <col min="6150" max="6150" width="8.85546875" style="87" customWidth="1"/>
    <col min="6151" max="6398" width="9.140625" style="87"/>
    <col min="6399" max="6399" width="35.140625" style="87" customWidth="1"/>
    <col min="6400" max="6400" width="5" style="87" customWidth="1"/>
    <col min="6401" max="6401" width="8" style="87" customWidth="1"/>
    <col min="6402" max="6402" width="8.85546875" style="87" customWidth="1"/>
    <col min="6403" max="6403" width="13.7109375" style="87" customWidth="1"/>
    <col min="6404" max="6404" width="9.42578125" style="87" customWidth="1"/>
    <col min="6405" max="6405" width="8.140625" style="87" customWidth="1"/>
    <col min="6406" max="6406" width="8.85546875" style="87" customWidth="1"/>
    <col min="6407" max="6654" width="9.140625" style="87"/>
    <col min="6655" max="6655" width="35.140625" style="87" customWidth="1"/>
    <col min="6656" max="6656" width="5" style="87" customWidth="1"/>
    <col min="6657" max="6657" width="8" style="87" customWidth="1"/>
    <col min="6658" max="6658" width="8.85546875" style="87" customWidth="1"/>
    <col min="6659" max="6659" width="13.7109375" style="87" customWidth="1"/>
    <col min="6660" max="6660" width="9.42578125" style="87" customWidth="1"/>
    <col min="6661" max="6661" width="8.140625" style="87" customWidth="1"/>
    <col min="6662" max="6662" width="8.85546875" style="87" customWidth="1"/>
    <col min="6663" max="6910" width="9.140625" style="87"/>
    <col min="6911" max="6911" width="35.140625" style="87" customWidth="1"/>
    <col min="6912" max="6912" width="5" style="87" customWidth="1"/>
    <col min="6913" max="6913" width="8" style="87" customWidth="1"/>
    <col min="6914" max="6914" width="8.85546875" style="87" customWidth="1"/>
    <col min="6915" max="6915" width="13.7109375" style="87" customWidth="1"/>
    <col min="6916" max="6916" width="9.42578125" style="87" customWidth="1"/>
    <col min="6917" max="6917" width="8.140625" style="87" customWidth="1"/>
    <col min="6918" max="6918" width="8.85546875" style="87" customWidth="1"/>
    <col min="6919" max="7166" width="9.140625" style="87"/>
    <col min="7167" max="7167" width="35.140625" style="87" customWidth="1"/>
    <col min="7168" max="7168" width="5" style="87" customWidth="1"/>
    <col min="7169" max="7169" width="8" style="87" customWidth="1"/>
    <col min="7170" max="7170" width="8.85546875" style="87" customWidth="1"/>
    <col min="7171" max="7171" width="13.7109375" style="87" customWidth="1"/>
    <col min="7172" max="7172" width="9.42578125" style="87" customWidth="1"/>
    <col min="7173" max="7173" width="8.140625" style="87" customWidth="1"/>
    <col min="7174" max="7174" width="8.85546875" style="87" customWidth="1"/>
    <col min="7175" max="7422" width="9.140625" style="87"/>
    <col min="7423" max="7423" width="35.140625" style="87" customWidth="1"/>
    <col min="7424" max="7424" width="5" style="87" customWidth="1"/>
    <col min="7425" max="7425" width="8" style="87" customWidth="1"/>
    <col min="7426" max="7426" width="8.85546875" style="87" customWidth="1"/>
    <col min="7427" max="7427" width="13.7109375" style="87" customWidth="1"/>
    <col min="7428" max="7428" width="9.42578125" style="87" customWidth="1"/>
    <col min="7429" max="7429" width="8.140625" style="87" customWidth="1"/>
    <col min="7430" max="7430" width="8.85546875" style="87" customWidth="1"/>
    <col min="7431" max="7678" width="9.140625" style="87"/>
    <col min="7679" max="7679" width="35.140625" style="87" customWidth="1"/>
    <col min="7680" max="7680" width="5" style="87" customWidth="1"/>
    <col min="7681" max="7681" width="8" style="87" customWidth="1"/>
    <col min="7682" max="7682" width="8.85546875" style="87" customWidth="1"/>
    <col min="7683" max="7683" width="13.7109375" style="87" customWidth="1"/>
    <col min="7684" max="7684" width="9.42578125" style="87" customWidth="1"/>
    <col min="7685" max="7685" width="8.140625" style="87" customWidth="1"/>
    <col min="7686" max="7686" width="8.85546875" style="87" customWidth="1"/>
    <col min="7687" max="7934" width="9.140625" style="87"/>
    <col min="7935" max="7935" width="35.140625" style="87" customWidth="1"/>
    <col min="7936" max="7936" width="5" style="87" customWidth="1"/>
    <col min="7937" max="7937" width="8" style="87" customWidth="1"/>
    <col min="7938" max="7938" width="8.85546875" style="87" customWidth="1"/>
    <col min="7939" max="7939" width="13.7109375" style="87" customWidth="1"/>
    <col min="7940" max="7940" width="9.42578125" style="87" customWidth="1"/>
    <col min="7941" max="7941" width="8.140625" style="87" customWidth="1"/>
    <col min="7942" max="7942" width="8.85546875" style="87" customWidth="1"/>
    <col min="7943" max="8190" width="9.140625" style="87"/>
    <col min="8191" max="8191" width="35.140625" style="87" customWidth="1"/>
    <col min="8192" max="8192" width="5" style="87" customWidth="1"/>
    <col min="8193" max="8193" width="8" style="87" customWidth="1"/>
    <col min="8194" max="8194" width="8.85546875" style="87" customWidth="1"/>
    <col min="8195" max="8195" width="13.7109375" style="87" customWidth="1"/>
    <col min="8196" max="8196" width="9.42578125" style="87" customWidth="1"/>
    <col min="8197" max="8197" width="8.140625" style="87" customWidth="1"/>
    <col min="8198" max="8198" width="8.85546875" style="87" customWidth="1"/>
    <col min="8199" max="8446" width="9.140625" style="87"/>
    <col min="8447" max="8447" width="35.140625" style="87" customWidth="1"/>
    <col min="8448" max="8448" width="5" style="87" customWidth="1"/>
    <col min="8449" max="8449" width="8" style="87" customWidth="1"/>
    <col min="8450" max="8450" width="8.85546875" style="87" customWidth="1"/>
    <col min="8451" max="8451" width="13.7109375" style="87" customWidth="1"/>
    <col min="8452" max="8452" width="9.42578125" style="87" customWidth="1"/>
    <col min="8453" max="8453" width="8.140625" style="87" customWidth="1"/>
    <col min="8454" max="8454" width="8.85546875" style="87" customWidth="1"/>
    <col min="8455" max="8702" width="9.140625" style="87"/>
    <col min="8703" max="8703" width="35.140625" style="87" customWidth="1"/>
    <col min="8704" max="8704" width="5" style="87" customWidth="1"/>
    <col min="8705" max="8705" width="8" style="87" customWidth="1"/>
    <col min="8706" max="8706" width="8.85546875" style="87" customWidth="1"/>
    <col min="8707" max="8707" width="13.7109375" style="87" customWidth="1"/>
    <col min="8708" max="8708" width="9.42578125" style="87" customWidth="1"/>
    <col min="8709" max="8709" width="8.140625" style="87" customWidth="1"/>
    <col min="8710" max="8710" width="8.85546875" style="87" customWidth="1"/>
    <col min="8711" max="8958" width="9.140625" style="87"/>
    <col min="8959" max="8959" width="35.140625" style="87" customWidth="1"/>
    <col min="8960" max="8960" width="5" style="87" customWidth="1"/>
    <col min="8961" max="8961" width="8" style="87" customWidth="1"/>
    <col min="8962" max="8962" width="8.85546875" style="87" customWidth="1"/>
    <col min="8963" max="8963" width="13.7109375" style="87" customWidth="1"/>
    <col min="8964" max="8964" width="9.42578125" style="87" customWidth="1"/>
    <col min="8965" max="8965" width="8.140625" style="87" customWidth="1"/>
    <col min="8966" max="8966" width="8.85546875" style="87" customWidth="1"/>
    <col min="8967" max="9214" width="9.140625" style="87"/>
    <col min="9215" max="9215" width="35.140625" style="87" customWidth="1"/>
    <col min="9216" max="9216" width="5" style="87" customWidth="1"/>
    <col min="9217" max="9217" width="8" style="87" customWidth="1"/>
    <col min="9218" max="9218" width="8.85546875" style="87" customWidth="1"/>
    <col min="9219" max="9219" width="13.7109375" style="87" customWidth="1"/>
    <col min="9220" max="9220" width="9.42578125" style="87" customWidth="1"/>
    <col min="9221" max="9221" width="8.140625" style="87" customWidth="1"/>
    <col min="9222" max="9222" width="8.85546875" style="87" customWidth="1"/>
    <col min="9223" max="9470" width="9.140625" style="87"/>
    <col min="9471" max="9471" width="35.140625" style="87" customWidth="1"/>
    <col min="9472" max="9472" width="5" style="87" customWidth="1"/>
    <col min="9473" max="9473" width="8" style="87" customWidth="1"/>
    <col min="9474" max="9474" width="8.85546875" style="87" customWidth="1"/>
    <col min="9475" max="9475" width="13.7109375" style="87" customWidth="1"/>
    <col min="9476" max="9476" width="9.42578125" style="87" customWidth="1"/>
    <col min="9477" max="9477" width="8.140625" style="87" customWidth="1"/>
    <col min="9478" max="9478" width="8.85546875" style="87" customWidth="1"/>
    <col min="9479" max="9726" width="9.140625" style="87"/>
    <col min="9727" max="9727" width="35.140625" style="87" customWidth="1"/>
    <col min="9728" max="9728" width="5" style="87" customWidth="1"/>
    <col min="9729" max="9729" width="8" style="87" customWidth="1"/>
    <col min="9730" max="9730" width="8.85546875" style="87" customWidth="1"/>
    <col min="9731" max="9731" width="13.7109375" style="87" customWidth="1"/>
    <col min="9732" max="9732" width="9.42578125" style="87" customWidth="1"/>
    <col min="9733" max="9733" width="8.140625" style="87" customWidth="1"/>
    <col min="9734" max="9734" width="8.85546875" style="87" customWidth="1"/>
    <col min="9735" max="9982" width="9.140625" style="87"/>
    <col min="9983" max="9983" width="35.140625" style="87" customWidth="1"/>
    <col min="9984" max="9984" width="5" style="87" customWidth="1"/>
    <col min="9985" max="9985" width="8" style="87" customWidth="1"/>
    <col min="9986" max="9986" width="8.85546875" style="87" customWidth="1"/>
    <col min="9987" max="9987" width="13.7109375" style="87" customWidth="1"/>
    <col min="9988" max="9988" width="9.42578125" style="87" customWidth="1"/>
    <col min="9989" max="9989" width="8.140625" style="87" customWidth="1"/>
    <col min="9990" max="9990" width="8.85546875" style="87" customWidth="1"/>
    <col min="9991" max="10238" width="9.140625" style="87"/>
    <col min="10239" max="10239" width="35.140625" style="87" customWidth="1"/>
    <col min="10240" max="10240" width="5" style="87" customWidth="1"/>
    <col min="10241" max="10241" width="8" style="87" customWidth="1"/>
    <col min="10242" max="10242" width="8.85546875" style="87" customWidth="1"/>
    <col min="10243" max="10243" width="13.7109375" style="87" customWidth="1"/>
    <col min="10244" max="10244" width="9.42578125" style="87" customWidth="1"/>
    <col min="10245" max="10245" width="8.140625" style="87" customWidth="1"/>
    <col min="10246" max="10246" width="8.85546875" style="87" customWidth="1"/>
    <col min="10247" max="10494" width="9.140625" style="87"/>
    <col min="10495" max="10495" width="35.140625" style="87" customWidth="1"/>
    <col min="10496" max="10496" width="5" style="87" customWidth="1"/>
    <col min="10497" max="10497" width="8" style="87" customWidth="1"/>
    <col min="10498" max="10498" width="8.85546875" style="87" customWidth="1"/>
    <col min="10499" max="10499" width="13.7109375" style="87" customWidth="1"/>
    <col min="10500" max="10500" width="9.42578125" style="87" customWidth="1"/>
    <col min="10501" max="10501" width="8.140625" style="87" customWidth="1"/>
    <col min="10502" max="10502" width="8.85546875" style="87" customWidth="1"/>
    <col min="10503" max="10750" width="9.140625" style="87"/>
    <col min="10751" max="10751" width="35.140625" style="87" customWidth="1"/>
    <col min="10752" max="10752" width="5" style="87" customWidth="1"/>
    <col min="10753" max="10753" width="8" style="87" customWidth="1"/>
    <col min="10754" max="10754" width="8.85546875" style="87" customWidth="1"/>
    <col min="10755" max="10755" width="13.7109375" style="87" customWidth="1"/>
    <col min="10756" max="10756" width="9.42578125" style="87" customWidth="1"/>
    <col min="10757" max="10757" width="8.140625" style="87" customWidth="1"/>
    <col min="10758" max="10758" width="8.85546875" style="87" customWidth="1"/>
    <col min="10759" max="11006" width="9.140625" style="87"/>
    <col min="11007" max="11007" width="35.140625" style="87" customWidth="1"/>
    <col min="11008" max="11008" width="5" style="87" customWidth="1"/>
    <col min="11009" max="11009" width="8" style="87" customWidth="1"/>
    <col min="11010" max="11010" width="8.85546875" style="87" customWidth="1"/>
    <col min="11011" max="11011" width="13.7109375" style="87" customWidth="1"/>
    <col min="11012" max="11012" width="9.42578125" style="87" customWidth="1"/>
    <col min="11013" max="11013" width="8.140625" style="87" customWidth="1"/>
    <col min="11014" max="11014" width="8.85546875" style="87" customWidth="1"/>
    <col min="11015" max="11262" width="9.140625" style="87"/>
    <col min="11263" max="11263" width="35.140625" style="87" customWidth="1"/>
    <col min="11264" max="11264" width="5" style="87" customWidth="1"/>
    <col min="11265" max="11265" width="8" style="87" customWidth="1"/>
    <col min="11266" max="11266" width="8.85546875" style="87" customWidth="1"/>
    <col min="11267" max="11267" width="13.7109375" style="87" customWidth="1"/>
    <col min="11268" max="11268" width="9.42578125" style="87" customWidth="1"/>
    <col min="11269" max="11269" width="8.140625" style="87" customWidth="1"/>
    <col min="11270" max="11270" width="8.85546875" style="87" customWidth="1"/>
    <col min="11271" max="11518" width="9.140625" style="87"/>
    <col min="11519" max="11519" width="35.140625" style="87" customWidth="1"/>
    <col min="11520" max="11520" width="5" style="87" customWidth="1"/>
    <col min="11521" max="11521" width="8" style="87" customWidth="1"/>
    <col min="11522" max="11522" width="8.85546875" style="87" customWidth="1"/>
    <col min="11523" max="11523" width="13.7109375" style="87" customWidth="1"/>
    <col min="11524" max="11524" width="9.42578125" style="87" customWidth="1"/>
    <col min="11525" max="11525" width="8.140625" style="87" customWidth="1"/>
    <col min="11526" max="11526" width="8.85546875" style="87" customWidth="1"/>
    <col min="11527" max="11774" width="9.140625" style="87"/>
    <col min="11775" max="11775" width="35.140625" style="87" customWidth="1"/>
    <col min="11776" max="11776" width="5" style="87" customWidth="1"/>
    <col min="11777" max="11777" width="8" style="87" customWidth="1"/>
    <col min="11778" max="11778" width="8.85546875" style="87" customWidth="1"/>
    <col min="11779" max="11779" width="13.7109375" style="87" customWidth="1"/>
    <col min="11780" max="11780" width="9.42578125" style="87" customWidth="1"/>
    <col min="11781" max="11781" width="8.140625" style="87" customWidth="1"/>
    <col min="11782" max="11782" width="8.85546875" style="87" customWidth="1"/>
    <col min="11783" max="12030" width="9.140625" style="87"/>
    <col min="12031" max="12031" width="35.140625" style="87" customWidth="1"/>
    <col min="12032" max="12032" width="5" style="87" customWidth="1"/>
    <col min="12033" max="12033" width="8" style="87" customWidth="1"/>
    <col min="12034" max="12034" width="8.85546875" style="87" customWidth="1"/>
    <col min="12035" max="12035" width="13.7109375" style="87" customWidth="1"/>
    <col min="12036" max="12036" width="9.42578125" style="87" customWidth="1"/>
    <col min="12037" max="12037" width="8.140625" style="87" customWidth="1"/>
    <col min="12038" max="12038" width="8.85546875" style="87" customWidth="1"/>
    <col min="12039" max="12286" width="9.140625" style="87"/>
    <col min="12287" max="12287" width="35.140625" style="87" customWidth="1"/>
    <col min="12288" max="12288" width="5" style="87" customWidth="1"/>
    <col min="12289" max="12289" width="8" style="87" customWidth="1"/>
    <col min="12290" max="12290" width="8.85546875" style="87" customWidth="1"/>
    <col min="12291" max="12291" width="13.7109375" style="87" customWidth="1"/>
    <col min="12292" max="12292" width="9.42578125" style="87" customWidth="1"/>
    <col min="12293" max="12293" width="8.140625" style="87" customWidth="1"/>
    <col min="12294" max="12294" width="8.85546875" style="87" customWidth="1"/>
    <col min="12295" max="12542" width="9.140625" style="87"/>
    <col min="12543" max="12543" width="35.140625" style="87" customWidth="1"/>
    <col min="12544" max="12544" width="5" style="87" customWidth="1"/>
    <col min="12545" max="12545" width="8" style="87" customWidth="1"/>
    <col min="12546" max="12546" width="8.85546875" style="87" customWidth="1"/>
    <col min="12547" max="12547" width="13.7109375" style="87" customWidth="1"/>
    <col min="12548" max="12548" width="9.42578125" style="87" customWidth="1"/>
    <col min="12549" max="12549" width="8.140625" style="87" customWidth="1"/>
    <col min="12550" max="12550" width="8.85546875" style="87" customWidth="1"/>
    <col min="12551" max="12798" width="9.140625" style="87"/>
    <col min="12799" max="12799" width="35.140625" style="87" customWidth="1"/>
    <col min="12800" max="12800" width="5" style="87" customWidth="1"/>
    <col min="12801" max="12801" width="8" style="87" customWidth="1"/>
    <col min="12802" max="12802" width="8.85546875" style="87" customWidth="1"/>
    <col min="12803" max="12803" width="13.7109375" style="87" customWidth="1"/>
    <col min="12804" max="12804" width="9.42578125" style="87" customWidth="1"/>
    <col min="12805" max="12805" width="8.140625" style="87" customWidth="1"/>
    <col min="12806" max="12806" width="8.85546875" style="87" customWidth="1"/>
    <col min="12807" max="13054" width="9.140625" style="87"/>
    <col min="13055" max="13055" width="35.140625" style="87" customWidth="1"/>
    <col min="13056" max="13056" width="5" style="87" customWidth="1"/>
    <col min="13057" max="13057" width="8" style="87" customWidth="1"/>
    <col min="13058" max="13058" width="8.85546875" style="87" customWidth="1"/>
    <col min="13059" max="13059" width="13.7109375" style="87" customWidth="1"/>
    <col min="13060" max="13060" width="9.42578125" style="87" customWidth="1"/>
    <col min="13061" max="13061" width="8.140625" style="87" customWidth="1"/>
    <col min="13062" max="13062" width="8.85546875" style="87" customWidth="1"/>
    <col min="13063" max="13310" width="9.140625" style="87"/>
    <col min="13311" max="13311" width="35.140625" style="87" customWidth="1"/>
    <col min="13312" max="13312" width="5" style="87" customWidth="1"/>
    <col min="13313" max="13313" width="8" style="87" customWidth="1"/>
    <col min="13314" max="13314" width="8.85546875" style="87" customWidth="1"/>
    <col min="13315" max="13315" width="13.7109375" style="87" customWidth="1"/>
    <col min="13316" max="13316" width="9.42578125" style="87" customWidth="1"/>
    <col min="13317" max="13317" width="8.140625" style="87" customWidth="1"/>
    <col min="13318" max="13318" width="8.85546875" style="87" customWidth="1"/>
    <col min="13319" max="13566" width="9.140625" style="87"/>
    <col min="13567" max="13567" width="35.140625" style="87" customWidth="1"/>
    <col min="13568" max="13568" width="5" style="87" customWidth="1"/>
    <col min="13569" max="13569" width="8" style="87" customWidth="1"/>
    <col min="13570" max="13570" width="8.85546875" style="87" customWidth="1"/>
    <col min="13571" max="13571" width="13.7109375" style="87" customWidth="1"/>
    <col min="13572" max="13572" width="9.42578125" style="87" customWidth="1"/>
    <col min="13573" max="13573" width="8.140625" style="87" customWidth="1"/>
    <col min="13574" max="13574" width="8.85546875" style="87" customWidth="1"/>
    <col min="13575" max="13822" width="9.140625" style="87"/>
    <col min="13823" max="13823" width="35.140625" style="87" customWidth="1"/>
    <col min="13824" max="13824" width="5" style="87" customWidth="1"/>
    <col min="13825" max="13825" width="8" style="87" customWidth="1"/>
    <col min="13826" max="13826" width="8.85546875" style="87" customWidth="1"/>
    <col min="13827" max="13827" width="13.7109375" style="87" customWidth="1"/>
    <col min="13828" max="13828" width="9.42578125" style="87" customWidth="1"/>
    <col min="13829" max="13829" width="8.140625" style="87" customWidth="1"/>
    <col min="13830" max="13830" width="8.85546875" style="87" customWidth="1"/>
    <col min="13831" max="14078" width="9.140625" style="87"/>
    <col min="14079" max="14079" width="35.140625" style="87" customWidth="1"/>
    <col min="14080" max="14080" width="5" style="87" customWidth="1"/>
    <col min="14081" max="14081" width="8" style="87" customWidth="1"/>
    <col min="14082" max="14082" width="8.85546875" style="87" customWidth="1"/>
    <col min="14083" max="14083" width="13.7109375" style="87" customWidth="1"/>
    <col min="14084" max="14084" width="9.42578125" style="87" customWidth="1"/>
    <col min="14085" max="14085" width="8.140625" style="87" customWidth="1"/>
    <col min="14086" max="14086" width="8.85546875" style="87" customWidth="1"/>
    <col min="14087" max="14334" width="9.140625" style="87"/>
    <col min="14335" max="14335" width="35.140625" style="87" customWidth="1"/>
    <col min="14336" max="14336" width="5" style="87" customWidth="1"/>
    <col min="14337" max="14337" width="8" style="87" customWidth="1"/>
    <col min="14338" max="14338" width="8.85546875" style="87" customWidth="1"/>
    <col min="14339" max="14339" width="13.7109375" style="87" customWidth="1"/>
    <col min="14340" max="14340" width="9.42578125" style="87" customWidth="1"/>
    <col min="14341" max="14341" width="8.140625" style="87" customWidth="1"/>
    <col min="14342" max="14342" width="8.85546875" style="87" customWidth="1"/>
    <col min="14343" max="14590" width="9.140625" style="87"/>
    <col min="14591" max="14591" width="35.140625" style="87" customWidth="1"/>
    <col min="14592" max="14592" width="5" style="87" customWidth="1"/>
    <col min="14593" max="14593" width="8" style="87" customWidth="1"/>
    <col min="14594" max="14594" width="8.85546875" style="87" customWidth="1"/>
    <col min="14595" max="14595" width="13.7109375" style="87" customWidth="1"/>
    <col min="14596" max="14596" width="9.42578125" style="87" customWidth="1"/>
    <col min="14597" max="14597" width="8.140625" style="87" customWidth="1"/>
    <col min="14598" max="14598" width="8.85546875" style="87" customWidth="1"/>
    <col min="14599" max="14846" width="9.140625" style="87"/>
    <col min="14847" max="14847" width="35.140625" style="87" customWidth="1"/>
    <col min="14848" max="14848" width="5" style="87" customWidth="1"/>
    <col min="14849" max="14849" width="8" style="87" customWidth="1"/>
    <col min="14850" max="14850" width="8.85546875" style="87" customWidth="1"/>
    <col min="14851" max="14851" width="13.7109375" style="87" customWidth="1"/>
    <col min="14852" max="14852" width="9.42578125" style="87" customWidth="1"/>
    <col min="14853" max="14853" width="8.140625" style="87" customWidth="1"/>
    <col min="14854" max="14854" width="8.85546875" style="87" customWidth="1"/>
    <col min="14855" max="15102" width="9.140625" style="87"/>
    <col min="15103" max="15103" width="35.140625" style="87" customWidth="1"/>
    <col min="15104" max="15104" width="5" style="87" customWidth="1"/>
    <col min="15105" max="15105" width="8" style="87" customWidth="1"/>
    <col min="15106" max="15106" width="8.85546875" style="87" customWidth="1"/>
    <col min="15107" max="15107" width="13.7109375" style="87" customWidth="1"/>
    <col min="15108" max="15108" width="9.42578125" style="87" customWidth="1"/>
    <col min="15109" max="15109" width="8.140625" style="87" customWidth="1"/>
    <col min="15110" max="15110" width="8.85546875" style="87" customWidth="1"/>
    <col min="15111" max="15358" width="9.140625" style="87"/>
    <col min="15359" max="15359" width="35.140625" style="87" customWidth="1"/>
    <col min="15360" max="15360" width="5" style="87" customWidth="1"/>
    <col min="15361" max="15361" width="8" style="87" customWidth="1"/>
    <col min="15362" max="15362" width="8.85546875" style="87" customWidth="1"/>
    <col min="15363" max="15363" width="13.7109375" style="87" customWidth="1"/>
    <col min="15364" max="15364" width="9.42578125" style="87" customWidth="1"/>
    <col min="15365" max="15365" width="8.140625" style="87" customWidth="1"/>
    <col min="15366" max="15366" width="8.85546875" style="87" customWidth="1"/>
    <col min="15367" max="15614" width="9.140625" style="87"/>
    <col min="15615" max="15615" width="35.140625" style="87" customWidth="1"/>
    <col min="15616" max="15616" width="5" style="87" customWidth="1"/>
    <col min="15617" max="15617" width="8" style="87" customWidth="1"/>
    <col min="15618" max="15618" width="8.85546875" style="87" customWidth="1"/>
    <col min="15619" max="15619" width="13.7109375" style="87" customWidth="1"/>
    <col min="15620" max="15620" width="9.42578125" style="87" customWidth="1"/>
    <col min="15621" max="15621" width="8.140625" style="87" customWidth="1"/>
    <col min="15622" max="15622" width="8.85546875" style="87" customWidth="1"/>
    <col min="15623" max="15870" width="9.140625" style="87"/>
    <col min="15871" max="15871" width="35.140625" style="87" customWidth="1"/>
    <col min="15872" max="15872" width="5" style="87" customWidth="1"/>
    <col min="15873" max="15873" width="8" style="87" customWidth="1"/>
    <col min="15874" max="15874" width="8.85546875" style="87" customWidth="1"/>
    <col min="15875" max="15875" width="13.7109375" style="87" customWidth="1"/>
    <col min="15876" max="15876" width="9.42578125" style="87" customWidth="1"/>
    <col min="15877" max="15877" width="8.140625" style="87" customWidth="1"/>
    <col min="15878" max="15878" width="8.85546875" style="87" customWidth="1"/>
    <col min="15879" max="16126" width="9.140625" style="87"/>
    <col min="16127" max="16127" width="35.140625" style="87" customWidth="1"/>
    <col min="16128" max="16128" width="5" style="87" customWidth="1"/>
    <col min="16129" max="16129" width="8" style="87" customWidth="1"/>
    <col min="16130" max="16130" width="8.85546875" style="87" customWidth="1"/>
    <col min="16131" max="16131" width="13.7109375" style="87" customWidth="1"/>
    <col min="16132" max="16132" width="9.42578125" style="87" customWidth="1"/>
    <col min="16133" max="16133" width="8.140625" style="87" customWidth="1"/>
    <col min="16134" max="16134" width="8.85546875" style="87" customWidth="1"/>
    <col min="16135" max="16384" width="9.140625" style="87"/>
  </cols>
  <sheetData>
    <row r="1" spans="1:15" ht="15.75">
      <c r="A1" s="277" t="s">
        <v>164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5" ht="13.5" thickBot="1">
      <c r="H2" s="170"/>
    </row>
    <row r="3" spans="1:15" s="167" customFormat="1" ht="32.25" customHeight="1" thickTop="1" thickBot="1">
      <c r="A3" s="172"/>
      <c r="B3" s="173"/>
      <c r="C3" s="279" t="s">
        <v>291</v>
      </c>
      <c r="D3" s="280"/>
      <c r="E3" s="275" t="s">
        <v>292</v>
      </c>
      <c r="F3" s="276"/>
      <c r="G3" s="281" t="s">
        <v>293</v>
      </c>
      <c r="H3" s="280"/>
      <c r="I3" s="275" t="s">
        <v>295</v>
      </c>
      <c r="J3" s="276"/>
      <c r="L3" s="282" t="s">
        <v>288</v>
      </c>
      <c r="M3" s="283"/>
      <c r="N3" s="284" t="s">
        <v>289</v>
      </c>
      <c r="O3" s="284"/>
    </row>
    <row r="4" spans="1:15" s="167" customFormat="1" ht="51.75" customHeight="1" thickTop="1" thickBot="1">
      <c r="A4" s="174"/>
      <c r="B4" s="175"/>
      <c r="C4" s="176" t="s">
        <v>161</v>
      </c>
      <c r="D4" s="126" t="s">
        <v>162</v>
      </c>
      <c r="E4" s="126" t="s">
        <v>161</v>
      </c>
      <c r="F4" s="177" t="s">
        <v>162</v>
      </c>
      <c r="G4" s="127" t="s">
        <v>161</v>
      </c>
      <c r="H4" s="126" t="s">
        <v>162</v>
      </c>
      <c r="I4" s="129" t="s">
        <v>161</v>
      </c>
      <c r="J4" s="130" t="s">
        <v>162</v>
      </c>
      <c r="L4" s="193"/>
      <c r="M4" s="207" t="s">
        <v>290</v>
      </c>
      <c r="N4" s="193"/>
      <c r="O4" s="212" t="s">
        <v>290</v>
      </c>
    </row>
    <row r="5" spans="1:15" s="168" customFormat="1" ht="14.25" customHeight="1" thickTop="1">
      <c r="A5" s="178" t="s">
        <v>42</v>
      </c>
      <c r="B5" s="179" t="s">
        <v>44</v>
      </c>
      <c r="C5" s="125">
        <v>1</v>
      </c>
      <c r="D5" s="138">
        <v>2</v>
      </c>
      <c r="E5" s="125">
        <v>3</v>
      </c>
      <c r="F5" s="138">
        <v>4</v>
      </c>
      <c r="G5" s="125">
        <v>5</v>
      </c>
      <c r="H5" s="128">
        <v>6</v>
      </c>
      <c r="I5" s="139">
        <v>7</v>
      </c>
      <c r="J5" s="140">
        <v>8</v>
      </c>
      <c r="L5" s="139"/>
      <c r="M5" s="208"/>
      <c r="N5" s="139"/>
      <c r="O5" s="213"/>
    </row>
    <row r="6" spans="1:15" ht="20.25" customHeight="1">
      <c r="A6" s="123" t="s">
        <v>120</v>
      </c>
      <c r="B6" s="124" t="s">
        <v>121</v>
      </c>
      <c r="C6" s="131">
        <f t="shared" ref="C6:J6" si="0">SUM(C9:C28)</f>
        <v>26027</v>
      </c>
      <c r="D6" s="131">
        <f t="shared" si="0"/>
        <v>37459</v>
      </c>
      <c r="E6" s="131">
        <f t="shared" si="0"/>
        <v>1165</v>
      </c>
      <c r="F6" s="131">
        <f t="shared" si="0"/>
        <v>14595</v>
      </c>
      <c r="G6" s="131">
        <f t="shared" si="0"/>
        <v>26712</v>
      </c>
      <c r="H6" s="131">
        <f t="shared" si="0"/>
        <v>35430</v>
      </c>
      <c r="I6" s="131">
        <f t="shared" si="0"/>
        <v>1199</v>
      </c>
      <c r="J6" s="131">
        <f t="shared" si="0"/>
        <v>13759</v>
      </c>
      <c r="K6" s="149"/>
      <c r="L6" s="204">
        <f>J6</f>
        <v>13759</v>
      </c>
      <c r="M6" s="209"/>
      <c r="N6" s="204">
        <f>I6</f>
        <v>1199</v>
      </c>
      <c r="O6" s="214"/>
    </row>
    <row r="7" spans="1:15" ht="15.75" customHeight="1">
      <c r="A7" s="180" t="s">
        <v>122</v>
      </c>
      <c r="B7" s="181"/>
      <c r="C7" s="182"/>
      <c r="D7" s="182"/>
      <c r="E7" s="182"/>
      <c r="F7" s="182"/>
      <c r="G7" s="182"/>
      <c r="H7" s="182"/>
      <c r="I7" s="183"/>
      <c r="J7" s="184"/>
      <c r="L7" s="183"/>
      <c r="M7" s="209"/>
      <c r="N7" s="183"/>
      <c r="O7" s="214"/>
    </row>
    <row r="8" spans="1:15" ht="14.25" customHeight="1">
      <c r="A8" s="185" t="s">
        <v>123</v>
      </c>
      <c r="B8" s="186"/>
      <c r="C8" s="182"/>
      <c r="D8" s="182"/>
      <c r="E8" s="182"/>
      <c r="F8" s="182"/>
      <c r="G8" s="182"/>
      <c r="H8" s="182"/>
      <c r="I8" s="183"/>
      <c r="J8" s="184"/>
      <c r="L8" s="183"/>
      <c r="M8" s="209"/>
      <c r="N8" s="183"/>
      <c r="O8" s="214"/>
    </row>
    <row r="9" spans="1:15" ht="29.25" customHeight="1">
      <c r="A9" s="187" t="s">
        <v>4</v>
      </c>
      <c r="B9" s="188" t="s">
        <v>124</v>
      </c>
      <c r="C9" s="189">
        <v>9393</v>
      </c>
      <c r="D9" s="189">
        <v>9895</v>
      </c>
      <c r="E9" s="189">
        <v>120</v>
      </c>
      <c r="F9" s="189">
        <v>2446</v>
      </c>
      <c r="G9" s="189">
        <v>9022</v>
      </c>
      <c r="H9" s="189">
        <v>9554</v>
      </c>
      <c r="I9" s="189">
        <v>119</v>
      </c>
      <c r="J9" s="190">
        <v>2452</v>
      </c>
      <c r="K9" s="191"/>
      <c r="L9" s="204">
        <f>L6</f>
        <v>13759</v>
      </c>
      <c r="M9" s="203">
        <f>J9/L9*100</f>
        <v>17.821062577222182</v>
      </c>
      <c r="N9" s="204">
        <f>N6</f>
        <v>1199</v>
      </c>
      <c r="O9" s="203">
        <f>I9/N9*100</f>
        <v>9.9249374478732282</v>
      </c>
    </row>
    <row r="10" spans="1:15" ht="33" customHeight="1">
      <c r="A10" s="192" t="s">
        <v>5</v>
      </c>
      <c r="B10" s="124" t="s">
        <v>125</v>
      </c>
      <c r="C10" s="189">
        <v>123</v>
      </c>
      <c r="D10" s="189">
        <v>196</v>
      </c>
      <c r="E10" s="189">
        <v>0</v>
      </c>
      <c r="F10" s="189">
        <v>130</v>
      </c>
      <c r="G10" s="189">
        <v>68</v>
      </c>
      <c r="H10" s="189">
        <v>194</v>
      </c>
      <c r="I10" s="193">
        <v>6</v>
      </c>
      <c r="J10" s="190">
        <v>38</v>
      </c>
      <c r="K10" s="191"/>
      <c r="L10" s="204">
        <f>L6</f>
        <v>13759</v>
      </c>
      <c r="M10" s="210">
        <f t="shared" ref="M10:M28" si="1">J10/L10*100</f>
        <v>0.27618286212660803</v>
      </c>
      <c r="N10" s="204">
        <f>N6</f>
        <v>1199</v>
      </c>
      <c r="O10" s="215">
        <f t="shared" ref="O10:O28" si="2">I10/N10*100</f>
        <v>0.50041701417848206</v>
      </c>
    </row>
    <row r="11" spans="1:15" ht="21" customHeight="1">
      <c r="A11" s="192" t="s">
        <v>126</v>
      </c>
      <c r="B11" s="188" t="s">
        <v>127</v>
      </c>
      <c r="C11" s="189">
        <v>4637</v>
      </c>
      <c r="D11" s="189">
        <v>4618</v>
      </c>
      <c r="E11" s="189">
        <v>360</v>
      </c>
      <c r="F11" s="189">
        <v>1623</v>
      </c>
      <c r="G11" s="189">
        <v>5046</v>
      </c>
      <c r="H11" s="189">
        <v>4502</v>
      </c>
      <c r="I11" s="193">
        <v>326</v>
      </c>
      <c r="J11" s="190">
        <v>1789</v>
      </c>
      <c r="K11" s="191"/>
      <c r="L11" s="204">
        <f>L6</f>
        <v>13759</v>
      </c>
      <c r="M11" s="203">
        <f t="shared" si="1"/>
        <v>13.002398430118467</v>
      </c>
      <c r="N11" s="204">
        <f>N6</f>
        <v>1199</v>
      </c>
      <c r="O11" s="203">
        <f t="shared" si="2"/>
        <v>27.189324437030859</v>
      </c>
    </row>
    <row r="12" spans="1:15" ht="30" customHeight="1">
      <c r="A12" s="192" t="s">
        <v>7</v>
      </c>
      <c r="B12" s="124" t="s">
        <v>128</v>
      </c>
      <c r="C12" s="189">
        <v>386</v>
      </c>
      <c r="D12" s="189">
        <v>861</v>
      </c>
      <c r="E12" s="189">
        <v>16</v>
      </c>
      <c r="F12" s="189">
        <v>493</v>
      </c>
      <c r="G12" s="189">
        <v>576</v>
      </c>
      <c r="H12" s="189">
        <v>710</v>
      </c>
      <c r="I12" s="193">
        <v>34</v>
      </c>
      <c r="J12" s="190">
        <v>389</v>
      </c>
      <c r="K12" s="194"/>
      <c r="L12" s="204">
        <f>J6</f>
        <v>13759</v>
      </c>
      <c r="M12" s="203">
        <f t="shared" si="1"/>
        <v>2.8272403517697509</v>
      </c>
      <c r="N12" s="204">
        <f>N6</f>
        <v>1199</v>
      </c>
      <c r="O12" s="203">
        <f t="shared" si="2"/>
        <v>2.8356964136780651</v>
      </c>
    </row>
    <row r="13" spans="1:15" ht="33.75" customHeight="1">
      <c r="A13" s="192" t="s">
        <v>8</v>
      </c>
      <c r="B13" s="188" t="s">
        <v>129</v>
      </c>
      <c r="C13" s="189">
        <v>352</v>
      </c>
      <c r="D13" s="189">
        <v>184</v>
      </c>
      <c r="E13" s="189">
        <v>25</v>
      </c>
      <c r="F13" s="189">
        <v>80</v>
      </c>
      <c r="G13" s="189">
        <v>348</v>
      </c>
      <c r="H13" s="189">
        <v>212</v>
      </c>
      <c r="I13" s="193">
        <v>23</v>
      </c>
      <c r="J13" s="190">
        <v>102</v>
      </c>
      <c r="K13" s="191"/>
      <c r="L13" s="204">
        <f>J6</f>
        <v>13759</v>
      </c>
      <c r="M13" s="210">
        <f t="shared" si="1"/>
        <v>0.74133294570826369</v>
      </c>
      <c r="N13" s="204">
        <f>N6</f>
        <v>1199</v>
      </c>
      <c r="O13" s="203">
        <f t="shared" si="2"/>
        <v>1.9182652210175146</v>
      </c>
    </row>
    <row r="14" spans="1:15" ht="18.75" customHeight="1">
      <c r="A14" s="192" t="s">
        <v>9</v>
      </c>
      <c r="B14" s="124" t="s">
        <v>130</v>
      </c>
      <c r="C14" s="189">
        <v>815</v>
      </c>
      <c r="D14" s="189">
        <v>795</v>
      </c>
      <c r="E14" s="189">
        <v>38</v>
      </c>
      <c r="F14" s="189">
        <v>287</v>
      </c>
      <c r="G14" s="189">
        <v>1085</v>
      </c>
      <c r="H14" s="189">
        <v>864</v>
      </c>
      <c r="I14" s="193">
        <v>41</v>
      </c>
      <c r="J14" s="190">
        <v>302</v>
      </c>
      <c r="K14" s="191"/>
      <c r="L14" s="204">
        <f>J6</f>
        <v>13759</v>
      </c>
      <c r="M14" s="203">
        <f t="shared" si="1"/>
        <v>2.1949269569009373</v>
      </c>
      <c r="N14" s="204">
        <f>N6</f>
        <v>1199</v>
      </c>
      <c r="O14" s="203">
        <f t="shared" si="2"/>
        <v>3.419516263552961</v>
      </c>
    </row>
    <row r="15" spans="1:15" s="168" customFormat="1" ht="31.5" customHeight="1">
      <c r="A15" s="195" t="s">
        <v>10</v>
      </c>
      <c r="B15" s="188" t="s">
        <v>131</v>
      </c>
      <c r="C15" s="189">
        <v>3684</v>
      </c>
      <c r="D15" s="189">
        <v>5293</v>
      </c>
      <c r="E15" s="189">
        <v>193</v>
      </c>
      <c r="F15" s="189">
        <v>2442</v>
      </c>
      <c r="G15" s="189">
        <v>3401</v>
      </c>
      <c r="H15" s="189">
        <v>5228</v>
      </c>
      <c r="I15" s="193">
        <v>176</v>
      </c>
      <c r="J15" s="190">
        <v>2287</v>
      </c>
      <c r="K15" s="191"/>
      <c r="L15" s="204">
        <f>J6</f>
        <v>13759</v>
      </c>
      <c r="M15" s="203">
        <f t="shared" si="1"/>
        <v>16.621847517988225</v>
      </c>
      <c r="N15" s="205">
        <f>N6</f>
        <v>1199</v>
      </c>
      <c r="O15" s="203">
        <f t="shared" si="2"/>
        <v>14.678899082568808</v>
      </c>
    </row>
    <row r="16" spans="1:15" ht="29.25" customHeight="1">
      <c r="A16" s="195" t="s">
        <v>11</v>
      </c>
      <c r="B16" s="124" t="s">
        <v>132</v>
      </c>
      <c r="C16" s="189">
        <v>1134</v>
      </c>
      <c r="D16" s="189">
        <v>1362</v>
      </c>
      <c r="E16" s="193">
        <v>87</v>
      </c>
      <c r="F16" s="189">
        <v>572</v>
      </c>
      <c r="G16" s="189">
        <v>1284</v>
      </c>
      <c r="H16" s="189">
        <v>1393</v>
      </c>
      <c r="I16" s="193">
        <v>84</v>
      </c>
      <c r="J16" s="190">
        <v>631</v>
      </c>
      <c r="K16" s="191"/>
      <c r="L16" s="204">
        <f>J6</f>
        <v>13759</v>
      </c>
      <c r="M16" s="203">
        <f t="shared" si="1"/>
        <v>4.5860891053128867</v>
      </c>
      <c r="N16" s="204">
        <f t="shared" ref="N16:N28" si="3">N15</f>
        <v>1199</v>
      </c>
      <c r="O16" s="203">
        <f t="shared" si="2"/>
        <v>7.0058381984987488</v>
      </c>
    </row>
    <row r="17" spans="1:15" ht="30.75" customHeight="1">
      <c r="A17" s="195" t="s">
        <v>12</v>
      </c>
      <c r="B17" s="188" t="s">
        <v>133</v>
      </c>
      <c r="C17" s="189">
        <v>444</v>
      </c>
      <c r="D17" s="189">
        <v>564</v>
      </c>
      <c r="E17" s="189">
        <v>39</v>
      </c>
      <c r="F17" s="189">
        <v>266</v>
      </c>
      <c r="G17" s="189">
        <v>510</v>
      </c>
      <c r="H17" s="189">
        <v>552</v>
      </c>
      <c r="I17" s="193">
        <v>35</v>
      </c>
      <c r="J17" s="190">
        <v>275</v>
      </c>
      <c r="K17" s="191"/>
      <c r="L17" s="204">
        <f>J6</f>
        <v>13759</v>
      </c>
      <c r="M17" s="203">
        <f t="shared" si="1"/>
        <v>1.9986917653899265</v>
      </c>
      <c r="N17" s="204">
        <f t="shared" si="3"/>
        <v>1199</v>
      </c>
      <c r="O17" s="203">
        <f t="shared" si="2"/>
        <v>2.9190992493744785</v>
      </c>
    </row>
    <row r="18" spans="1:15" ht="21" customHeight="1">
      <c r="A18" s="192" t="s">
        <v>13</v>
      </c>
      <c r="B18" s="124" t="s">
        <v>134</v>
      </c>
      <c r="C18" s="189">
        <v>105</v>
      </c>
      <c r="D18" s="189">
        <v>285</v>
      </c>
      <c r="E18" s="189">
        <v>17</v>
      </c>
      <c r="F18" s="189">
        <v>151</v>
      </c>
      <c r="G18" s="189">
        <v>104</v>
      </c>
      <c r="H18" s="189">
        <v>269</v>
      </c>
      <c r="I18" s="193">
        <v>8</v>
      </c>
      <c r="J18" s="190">
        <v>117</v>
      </c>
      <c r="K18" s="191"/>
      <c r="L18" s="204">
        <f>J6</f>
        <v>13759</v>
      </c>
      <c r="M18" s="210">
        <f t="shared" si="1"/>
        <v>0.85035249654771428</v>
      </c>
      <c r="N18" s="204">
        <f t="shared" si="3"/>
        <v>1199</v>
      </c>
      <c r="O18" s="215">
        <f t="shared" si="2"/>
        <v>0.66722268557130937</v>
      </c>
    </row>
    <row r="19" spans="1:15" ht="18.75" customHeight="1">
      <c r="A19" s="195" t="s">
        <v>14</v>
      </c>
      <c r="B19" s="188" t="s">
        <v>135</v>
      </c>
      <c r="C19" s="189">
        <v>94</v>
      </c>
      <c r="D19" s="189">
        <v>596</v>
      </c>
      <c r="E19" s="189">
        <v>3</v>
      </c>
      <c r="F19" s="189">
        <v>283</v>
      </c>
      <c r="G19" s="189">
        <v>115</v>
      </c>
      <c r="H19" s="189">
        <v>460</v>
      </c>
      <c r="I19" s="193">
        <v>15</v>
      </c>
      <c r="J19" s="190">
        <v>212</v>
      </c>
      <c r="K19" s="191"/>
      <c r="L19" s="204">
        <f>J6</f>
        <v>13759</v>
      </c>
      <c r="M19" s="203">
        <f t="shared" si="1"/>
        <v>1.5408096518642345</v>
      </c>
      <c r="N19" s="204">
        <f t="shared" si="3"/>
        <v>1199</v>
      </c>
      <c r="O19" s="215">
        <f t="shared" si="2"/>
        <v>1.2510425354462051</v>
      </c>
    </row>
    <row r="20" spans="1:15" ht="18.75" customHeight="1">
      <c r="A20" s="195" t="s">
        <v>15</v>
      </c>
      <c r="B20" s="124" t="s">
        <v>136</v>
      </c>
      <c r="C20" s="189">
        <v>168</v>
      </c>
      <c r="D20" s="189">
        <v>199</v>
      </c>
      <c r="E20" s="189">
        <v>9</v>
      </c>
      <c r="F20" s="189">
        <v>101</v>
      </c>
      <c r="G20" s="189">
        <v>143</v>
      </c>
      <c r="H20" s="189">
        <v>222</v>
      </c>
      <c r="I20" s="193">
        <v>17</v>
      </c>
      <c r="J20" s="190">
        <v>94</v>
      </c>
      <c r="K20" s="191"/>
      <c r="L20" s="204">
        <f>J6</f>
        <v>13759</v>
      </c>
      <c r="M20" s="210">
        <f t="shared" si="1"/>
        <v>0.68318918526055672</v>
      </c>
      <c r="N20" s="204">
        <f t="shared" si="3"/>
        <v>1199</v>
      </c>
      <c r="O20" s="215">
        <f t="shared" si="2"/>
        <v>1.4178482068390326</v>
      </c>
    </row>
    <row r="21" spans="1:15" ht="19.5" customHeight="1">
      <c r="A21" s="192" t="s">
        <v>16</v>
      </c>
      <c r="B21" s="188" t="s">
        <v>137</v>
      </c>
      <c r="C21" s="189">
        <v>292</v>
      </c>
      <c r="D21" s="189">
        <v>435</v>
      </c>
      <c r="E21" s="189">
        <v>18</v>
      </c>
      <c r="F21" s="189">
        <v>183</v>
      </c>
      <c r="G21" s="189">
        <v>295</v>
      </c>
      <c r="H21" s="189">
        <v>447</v>
      </c>
      <c r="I21" s="193">
        <v>22</v>
      </c>
      <c r="J21" s="190">
        <v>170</v>
      </c>
      <c r="K21" s="191"/>
      <c r="L21" s="204">
        <f>J6</f>
        <v>13759</v>
      </c>
      <c r="M21" s="210">
        <f t="shared" si="1"/>
        <v>1.2355549095137728</v>
      </c>
      <c r="N21" s="204">
        <f t="shared" si="3"/>
        <v>1199</v>
      </c>
      <c r="O21" s="203">
        <f t="shared" si="2"/>
        <v>1.834862385321101</v>
      </c>
    </row>
    <row r="22" spans="1:15" ht="32.25" customHeight="1">
      <c r="A22" s="192" t="s">
        <v>17</v>
      </c>
      <c r="B22" s="124" t="s">
        <v>138</v>
      </c>
      <c r="C22" s="189">
        <v>485</v>
      </c>
      <c r="D22" s="189">
        <v>635</v>
      </c>
      <c r="E22" s="189">
        <v>39</v>
      </c>
      <c r="F22" s="189">
        <v>287</v>
      </c>
      <c r="G22" s="189">
        <v>478</v>
      </c>
      <c r="H22" s="189">
        <v>607</v>
      </c>
      <c r="I22" s="193">
        <v>22</v>
      </c>
      <c r="J22" s="190">
        <v>260</v>
      </c>
      <c r="K22" s="191"/>
      <c r="L22" s="204">
        <f t="shared" ref="L22:L28" si="4">L21</f>
        <v>13759</v>
      </c>
      <c r="M22" s="203">
        <f t="shared" si="1"/>
        <v>1.8896722145504763</v>
      </c>
      <c r="N22" s="204">
        <f t="shared" si="3"/>
        <v>1199</v>
      </c>
      <c r="O22" s="203">
        <f t="shared" si="2"/>
        <v>1.834862385321101</v>
      </c>
    </row>
    <row r="23" spans="1:15" ht="32.25" customHeight="1">
      <c r="A23" s="192" t="s">
        <v>139</v>
      </c>
      <c r="B23" s="188" t="s">
        <v>140</v>
      </c>
      <c r="C23" s="189">
        <v>1403</v>
      </c>
      <c r="D23" s="189">
        <v>4188</v>
      </c>
      <c r="E23" s="189">
        <v>30</v>
      </c>
      <c r="F23" s="189">
        <v>2261</v>
      </c>
      <c r="G23" s="189">
        <v>1449</v>
      </c>
      <c r="H23" s="189">
        <v>4168</v>
      </c>
      <c r="I23" s="193">
        <v>46</v>
      </c>
      <c r="J23" s="190">
        <v>2302</v>
      </c>
      <c r="K23" s="191"/>
      <c r="L23" s="204">
        <f t="shared" si="4"/>
        <v>13759</v>
      </c>
      <c r="M23" s="203">
        <f t="shared" si="1"/>
        <v>16.730867068827678</v>
      </c>
      <c r="N23" s="204">
        <f t="shared" si="3"/>
        <v>1199</v>
      </c>
      <c r="O23" s="203">
        <f t="shared" si="2"/>
        <v>3.8365304420350292</v>
      </c>
    </row>
    <row r="24" spans="1:15" ht="16.5" customHeight="1">
      <c r="A24" s="196" t="s">
        <v>19</v>
      </c>
      <c r="B24" s="124" t="s">
        <v>141</v>
      </c>
      <c r="C24" s="189">
        <v>878</v>
      </c>
      <c r="D24" s="189">
        <v>580</v>
      </c>
      <c r="E24" s="189">
        <v>79</v>
      </c>
      <c r="F24" s="189">
        <v>315</v>
      </c>
      <c r="G24" s="189">
        <v>1026</v>
      </c>
      <c r="H24" s="189">
        <v>637</v>
      </c>
      <c r="I24" s="193">
        <v>84</v>
      </c>
      <c r="J24" s="190">
        <v>337</v>
      </c>
      <c r="K24" s="191"/>
      <c r="L24" s="204">
        <f t="shared" si="4"/>
        <v>13759</v>
      </c>
      <c r="M24" s="203">
        <f t="shared" si="1"/>
        <v>2.4493059088596554</v>
      </c>
      <c r="N24" s="204">
        <f t="shared" si="3"/>
        <v>1199</v>
      </c>
      <c r="O24" s="203">
        <f t="shared" si="2"/>
        <v>7.0058381984987488</v>
      </c>
    </row>
    <row r="25" spans="1:15" ht="30.75" customHeight="1">
      <c r="A25" s="195" t="s">
        <v>20</v>
      </c>
      <c r="B25" s="188" t="s">
        <v>142</v>
      </c>
      <c r="C25" s="189">
        <v>1268</v>
      </c>
      <c r="D25" s="189">
        <v>924</v>
      </c>
      <c r="E25" s="189">
        <v>72</v>
      </c>
      <c r="F25" s="189">
        <v>447</v>
      </c>
      <c r="G25" s="189">
        <v>1303</v>
      </c>
      <c r="H25" s="189">
        <v>1135</v>
      </c>
      <c r="I25" s="193">
        <v>112</v>
      </c>
      <c r="J25" s="190">
        <v>628</v>
      </c>
      <c r="K25" s="191"/>
      <c r="L25" s="204">
        <f t="shared" si="4"/>
        <v>13759</v>
      </c>
      <c r="M25" s="203">
        <f t="shared" si="1"/>
        <v>4.5642851951449961</v>
      </c>
      <c r="N25" s="204">
        <f t="shared" si="3"/>
        <v>1199</v>
      </c>
      <c r="O25" s="203">
        <f t="shared" si="2"/>
        <v>9.3411175979983323</v>
      </c>
    </row>
    <row r="26" spans="1:15" ht="20.25" customHeight="1">
      <c r="A26" s="195" t="s">
        <v>21</v>
      </c>
      <c r="B26" s="124" t="s">
        <v>143</v>
      </c>
      <c r="C26" s="189">
        <v>232</v>
      </c>
      <c r="D26" s="189">
        <v>177</v>
      </c>
      <c r="E26" s="189">
        <v>5</v>
      </c>
      <c r="F26" s="189">
        <v>67</v>
      </c>
      <c r="G26" s="189">
        <v>313</v>
      </c>
      <c r="H26" s="189">
        <v>208</v>
      </c>
      <c r="I26" s="193">
        <v>15</v>
      </c>
      <c r="J26" s="190">
        <v>79</v>
      </c>
      <c r="K26" s="191"/>
      <c r="L26" s="204">
        <f t="shared" si="4"/>
        <v>13759</v>
      </c>
      <c r="M26" s="210">
        <f t="shared" si="1"/>
        <v>0.57416963442110613</v>
      </c>
      <c r="N26" s="204">
        <f t="shared" si="3"/>
        <v>1199</v>
      </c>
      <c r="O26" s="215">
        <f t="shared" si="2"/>
        <v>1.2510425354462051</v>
      </c>
    </row>
    <row r="27" spans="1:15" ht="25.5" customHeight="1">
      <c r="A27" s="197" t="s">
        <v>22</v>
      </c>
      <c r="B27" s="198" t="s">
        <v>144</v>
      </c>
      <c r="C27" s="189">
        <v>134</v>
      </c>
      <c r="D27" s="189">
        <v>312</v>
      </c>
      <c r="E27" s="189">
        <v>15</v>
      </c>
      <c r="F27" s="189">
        <v>131</v>
      </c>
      <c r="G27" s="189">
        <v>146</v>
      </c>
      <c r="H27" s="189">
        <v>228</v>
      </c>
      <c r="I27" s="193">
        <v>14</v>
      </c>
      <c r="J27" s="190">
        <v>97</v>
      </c>
      <c r="K27" s="191"/>
      <c r="L27" s="204">
        <f t="shared" si="4"/>
        <v>13759</v>
      </c>
      <c r="M27" s="210">
        <f t="shared" si="1"/>
        <v>0.7049930954284469</v>
      </c>
      <c r="N27" s="204">
        <f t="shared" si="3"/>
        <v>1199</v>
      </c>
      <c r="O27" s="215">
        <f t="shared" si="2"/>
        <v>1.1676396997497915</v>
      </c>
    </row>
    <row r="28" spans="1:15" ht="15.75">
      <c r="A28" s="199" t="s">
        <v>260</v>
      </c>
      <c r="B28" s="199"/>
      <c r="C28" s="200"/>
      <c r="D28" s="200">
        <v>5360</v>
      </c>
      <c r="E28" s="200"/>
      <c r="F28" s="200">
        <v>2030</v>
      </c>
      <c r="G28" s="200"/>
      <c r="H28" s="200">
        <v>3840</v>
      </c>
      <c r="I28" s="193"/>
      <c r="J28" s="193">
        <v>1198</v>
      </c>
      <c r="L28" s="204">
        <f t="shared" si="4"/>
        <v>13759</v>
      </c>
      <c r="M28" s="210">
        <f t="shared" si="1"/>
        <v>8.7070281270441168</v>
      </c>
      <c r="N28" s="204">
        <f t="shared" si="3"/>
        <v>1199</v>
      </c>
      <c r="O28" s="215">
        <f t="shared" si="2"/>
        <v>0</v>
      </c>
    </row>
    <row r="29" spans="1:15" ht="42" customHeight="1">
      <c r="A29" s="274"/>
      <c r="B29" s="274"/>
      <c r="C29" s="274"/>
      <c r="D29" s="274"/>
      <c r="E29" s="274"/>
      <c r="F29" s="274"/>
      <c r="G29" s="274"/>
      <c r="H29" s="274"/>
    </row>
  </sheetData>
  <sortState ref="K9:L27">
    <sortCondition descending="1" ref="L9"/>
  </sortState>
  <mergeCells count="8">
    <mergeCell ref="L3:M3"/>
    <mergeCell ref="N3:O3"/>
    <mergeCell ref="A29:H29"/>
    <mergeCell ref="E3:F3"/>
    <mergeCell ref="I3:J3"/>
    <mergeCell ref="A1:J1"/>
    <mergeCell ref="C3:D3"/>
    <mergeCell ref="G3:H3"/>
  </mergeCells>
  <pageMargins left="0.11811023622047245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M17"/>
  <sheetViews>
    <sheetView topLeftCell="A4" workbookViewId="0">
      <selection activeCell="I6" sqref="I6"/>
    </sheetView>
  </sheetViews>
  <sheetFormatPr defaultRowHeight="15"/>
  <cols>
    <col min="1" max="1" width="50" style="7" customWidth="1"/>
    <col min="2" max="2" width="9.28515625" style="7" customWidth="1"/>
    <col min="3" max="3" width="10.140625" style="7" customWidth="1"/>
    <col min="4" max="4" width="9.28515625" style="7" customWidth="1"/>
    <col min="5" max="5" width="10.140625" style="7" customWidth="1"/>
    <col min="7" max="7" width="10.85546875" customWidth="1"/>
    <col min="9" max="9" width="10.140625" customWidth="1"/>
    <col min="10" max="10" width="7.140625" customWidth="1"/>
  </cols>
  <sheetData>
    <row r="1" spans="1:13" ht="41.25" customHeight="1">
      <c r="A1" s="266" t="s">
        <v>163</v>
      </c>
      <c r="B1" s="266"/>
      <c r="C1" s="266"/>
      <c r="D1" s="266"/>
      <c r="E1" s="266"/>
      <c r="F1" s="287"/>
      <c r="G1" s="287"/>
      <c r="H1" s="287"/>
      <c r="I1" s="287"/>
    </row>
    <row r="2" spans="1:13" ht="23.25" customHeight="1" thickBot="1">
      <c r="A2" s="103"/>
      <c r="B2" s="103"/>
      <c r="C2" s="103"/>
      <c r="D2" s="103"/>
      <c r="E2" s="103"/>
    </row>
    <row r="3" spans="1:13" ht="24" hidden="1" thickBot="1">
      <c r="A3" s="103"/>
      <c r="B3" s="103"/>
      <c r="C3" s="103"/>
      <c r="D3" s="103"/>
      <c r="E3" s="103"/>
    </row>
    <row r="4" spans="1:13" ht="31.5" customHeight="1" thickTop="1" thickBot="1">
      <c r="A4" s="288"/>
      <c r="B4" s="279" t="s">
        <v>291</v>
      </c>
      <c r="C4" s="280"/>
      <c r="D4" s="275" t="s">
        <v>292</v>
      </c>
      <c r="E4" s="276"/>
      <c r="F4" s="279" t="s">
        <v>293</v>
      </c>
      <c r="G4" s="280"/>
      <c r="H4" s="275" t="s">
        <v>294</v>
      </c>
      <c r="I4" s="276"/>
    </row>
    <row r="5" spans="1:13" ht="30" customHeight="1" thickTop="1" thickBot="1">
      <c r="A5" s="224"/>
      <c r="B5" s="150" t="s">
        <v>161</v>
      </c>
      <c r="C5" s="150" t="s">
        <v>162</v>
      </c>
      <c r="D5" s="150" t="s">
        <v>161</v>
      </c>
      <c r="E5" s="151" t="s">
        <v>162</v>
      </c>
      <c r="F5" s="152" t="s">
        <v>161</v>
      </c>
      <c r="G5" s="150" t="s">
        <v>162</v>
      </c>
      <c r="H5" s="150" t="s">
        <v>161</v>
      </c>
      <c r="I5" s="153" t="s">
        <v>162</v>
      </c>
      <c r="J5" s="285" t="s">
        <v>288</v>
      </c>
      <c r="K5" s="286"/>
      <c r="L5" s="286" t="s">
        <v>289</v>
      </c>
      <c r="M5" s="286"/>
    </row>
    <row r="6" spans="1:13" ht="19.5" thickTop="1">
      <c r="A6" s="16" t="s">
        <v>3</v>
      </c>
      <c r="B6" s="36">
        <f t="shared" ref="B6:I6" si="0">SUM(B7:B15)</f>
        <v>26027</v>
      </c>
      <c r="C6" s="36">
        <f t="shared" si="0"/>
        <v>37459</v>
      </c>
      <c r="D6" s="36">
        <f t="shared" si="0"/>
        <v>1165</v>
      </c>
      <c r="E6" s="108">
        <f t="shared" si="0"/>
        <v>14595</v>
      </c>
      <c r="F6" s="106">
        <f t="shared" si="0"/>
        <v>26712</v>
      </c>
      <c r="G6" s="36">
        <f t="shared" si="0"/>
        <v>35430</v>
      </c>
      <c r="H6" s="86">
        <f t="shared" si="0"/>
        <v>1199</v>
      </c>
      <c r="I6" s="120">
        <f t="shared" si="0"/>
        <v>13759</v>
      </c>
    </row>
    <row r="7" spans="1:13" ht="37.5">
      <c r="A7" s="17" t="s">
        <v>26</v>
      </c>
      <c r="B7" s="85">
        <v>1396</v>
      </c>
      <c r="C7" s="45">
        <v>4454</v>
      </c>
      <c r="D7" s="104">
        <v>84</v>
      </c>
      <c r="E7" s="109">
        <v>2091</v>
      </c>
      <c r="F7" s="107">
        <v>1317</v>
      </c>
      <c r="G7" s="45">
        <v>4242</v>
      </c>
      <c r="H7" s="104">
        <v>74</v>
      </c>
      <c r="I7" s="121">
        <v>1934</v>
      </c>
      <c r="J7" s="137">
        <f>I6</f>
        <v>13759</v>
      </c>
      <c r="K7" s="202">
        <f>I7/J7*100</f>
        <v>14.056254088233155</v>
      </c>
      <c r="L7" s="137">
        <f>H6</f>
        <v>1199</v>
      </c>
      <c r="M7" s="202">
        <f>H7/L7*100</f>
        <v>6.1718098415346123</v>
      </c>
    </row>
    <row r="8" spans="1:13" ht="18.75">
      <c r="A8" s="17" t="s">
        <v>27</v>
      </c>
      <c r="B8" s="85">
        <v>1464</v>
      </c>
      <c r="C8" s="45">
        <v>2683</v>
      </c>
      <c r="D8" s="104">
        <v>96</v>
      </c>
      <c r="E8" s="109">
        <v>1186</v>
      </c>
      <c r="F8" s="107">
        <v>1565</v>
      </c>
      <c r="G8" s="45">
        <v>2549</v>
      </c>
      <c r="H8" s="104">
        <v>117</v>
      </c>
      <c r="I8" s="121">
        <v>1133</v>
      </c>
      <c r="J8" s="137">
        <f>J7</f>
        <v>13759</v>
      </c>
      <c r="K8" s="202">
        <f t="shared" ref="K8:K15" si="1">I8/J8*100</f>
        <v>8.2346100734064986</v>
      </c>
      <c r="L8" s="137">
        <f>L7</f>
        <v>1199</v>
      </c>
      <c r="M8" s="202">
        <f t="shared" ref="M8:M15" si="2">H8/L8*100</f>
        <v>9.7581317764804005</v>
      </c>
    </row>
    <row r="9" spans="1:13" ht="18.75">
      <c r="A9" s="17" t="s">
        <v>28</v>
      </c>
      <c r="B9" s="85">
        <v>2397</v>
      </c>
      <c r="C9" s="45">
        <v>3129</v>
      </c>
      <c r="D9" s="104">
        <v>143</v>
      </c>
      <c r="E9" s="109">
        <v>1360</v>
      </c>
      <c r="F9" s="107">
        <v>2010</v>
      </c>
      <c r="G9" s="45">
        <v>3029</v>
      </c>
      <c r="H9" s="104">
        <v>155</v>
      </c>
      <c r="I9" s="121">
        <v>1299</v>
      </c>
      <c r="J9" s="137">
        <f>J7</f>
        <v>13759</v>
      </c>
      <c r="K9" s="202">
        <f t="shared" si="1"/>
        <v>9.4410931026964171</v>
      </c>
      <c r="L9" s="137">
        <f>L7</f>
        <v>1199</v>
      </c>
      <c r="M9" s="202">
        <f t="shared" si="2"/>
        <v>12.927439532944121</v>
      </c>
    </row>
    <row r="10" spans="1:13" ht="18.75">
      <c r="A10" s="17" t="s">
        <v>29</v>
      </c>
      <c r="B10" s="85">
        <v>887</v>
      </c>
      <c r="C10" s="45">
        <v>1900</v>
      </c>
      <c r="D10" s="104">
        <v>49</v>
      </c>
      <c r="E10" s="109">
        <v>882</v>
      </c>
      <c r="F10" s="107">
        <v>1077</v>
      </c>
      <c r="G10" s="45">
        <v>1813</v>
      </c>
      <c r="H10" s="104">
        <v>28</v>
      </c>
      <c r="I10" s="121">
        <v>779</v>
      </c>
      <c r="J10" s="137">
        <f>J7</f>
        <v>13759</v>
      </c>
      <c r="K10" s="202">
        <f t="shared" si="1"/>
        <v>5.661748673595465</v>
      </c>
      <c r="L10" s="137">
        <f>L7</f>
        <v>1199</v>
      </c>
      <c r="M10" s="201">
        <f t="shared" si="2"/>
        <v>2.3352793994995831</v>
      </c>
    </row>
    <row r="11" spans="1:13" ht="18.75">
      <c r="A11" s="17" t="s">
        <v>30</v>
      </c>
      <c r="B11" s="85">
        <v>3482</v>
      </c>
      <c r="C11" s="45">
        <v>6016</v>
      </c>
      <c r="D11" s="104">
        <v>173</v>
      </c>
      <c r="E11" s="109">
        <v>2581</v>
      </c>
      <c r="F11" s="107">
        <v>3740</v>
      </c>
      <c r="G11" s="45">
        <v>5577</v>
      </c>
      <c r="H11" s="104">
        <v>181</v>
      </c>
      <c r="I11" s="121">
        <v>2362</v>
      </c>
      <c r="J11" s="137">
        <f>J7</f>
        <v>13759</v>
      </c>
      <c r="K11" s="202">
        <f t="shared" si="1"/>
        <v>17.16694527218548</v>
      </c>
      <c r="L11" s="137">
        <f>L7</f>
        <v>1199</v>
      </c>
      <c r="M11" s="202">
        <f t="shared" si="2"/>
        <v>15.095913261050875</v>
      </c>
    </row>
    <row r="12" spans="1:13" ht="56.25">
      <c r="A12" s="17" t="s">
        <v>31</v>
      </c>
      <c r="B12" s="85">
        <v>1445</v>
      </c>
      <c r="C12" s="45">
        <v>1684</v>
      </c>
      <c r="D12" s="104">
        <v>18</v>
      </c>
      <c r="E12" s="109">
        <v>475</v>
      </c>
      <c r="F12" s="107">
        <v>1342</v>
      </c>
      <c r="G12" s="45">
        <v>1717</v>
      </c>
      <c r="H12" s="104">
        <v>18</v>
      </c>
      <c r="I12" s="121">
        <v>529</v>
      </c>
      <c r="J12" s="137">
        <f>J7</f>
        <v>13759</v>
      </c>
      <c r="K12" s="166">
        <f t="shared" si="1"/>
        <v>3.8447561596046222</v>
      </c>
      <c r="L12" s="137">
        <f>L7</f>
        <v>1199</v>
      </c>
      <c r="M12" s="201">
        <f t="shared" si="2"/>
        <v>1.5012510425354462</v>
      </c>
    </row>
    <row r="13" spans="1:13" ht="18.75">
      <c r="A13" s="17" t="s">
        <v>32</v>
      </c>
      <c r="B13" s="85">
        <v>2838</v>
      </c>
      <c r="C13" s="45">
        <v>3452</v>
      </c>
      <c r="D13" s="104">
        <v>233</v>
      </c>
      <c r="E13" s="109">
        <v>1276</v>
      </c>
      <c r="F13" s="107">
        <v>3243</v>
      </c>
      <c r="G13" s="45">
        <v>3163</v>
      </c>
      <c r="H13" s="104">
        <v>251</v>
      </c>
      <c r="I13" s="121">
        <v>1140</v>
      </c>
      <c r="J13" s="137">
        <f>J7</f>
        <v>13759</v>
      </c>
      <c r="K13" s="202">
        <f t="shared" si="1"/>
        <v>8.2854858637982414</v>
      </c>
      <c r="L13" s="137">
        <f>L7</f>
        <v>1199</v>
      </c>
      <c r="M13" s="202">
        <f t="shared" si="2"/>
        <v>20.934111759799833</v>
      </c>
    </row>
    <row r="14" spans="1:13" ht="75.75" thickBot="1">
      <c r="A14" s="17" t="s">
        <v>33</v>
      </c>
      <c r="B14" s="111">
        <v>6901</v>
      </c>
      <c r="C14" s="112">
        <v>7928</v>
      </c>
      <c r="D14" s="105">
        <v>208</v>
      </c>
      <c r="E14" s="113">
        <v>2400</v>
      </c>
      <c r="F14" s="114">
        <v>6856</v>
      </c>
      <c r="G14" s="112">
        <v>7662</v>
      </c>
      <c r="H14" s="105">
        <v>219</v>
      </c>
      <c r="I14" s="122">
        <v>2456</v>
      </c>
      <c r="J14" s="137">
        <f>J7</f>
        <v>13759</v>
      </c>
      <c r="K14" s="202">
        <f t="shared" si="1"/>
        <v>17.850134457446035</v>
      </c>
      <c r="L14" s="137">
        <f>L7</f>
        <v>1199</v>
      </c>
      <c r="M14" s="202">
        <f t="shared" si="2"/>
        <v>18.265221017514595</v>
      </c>
    </row>
    <row r="15" spans="1:13" ht="20.25" thickTop="1" thickBot="1">
      <c r="A15" s="110" t="s">
        <v>34</v>
      </c>
      <c r="B15" s="115">
        <v>5217</v>
      </c>
      <c r="C15" s="116">
        <v>6213</v>
      </c>
      <c r="D15" s="117">
        <v>161</v>
      </c>
      <c r="E15" s="118">
        <v>2344</v>
      </c>
      <c r="F15" s="119">
        <v>5562</v>
      </c>
      <c r="G15" s="116">
        <v>5678</v>
      </c>
      <c r="H15" s="117">
        <v>156</v>
      </c>
      <c r="I15" s="118">
        <v>2127</v>
      </c>
      <c r="J15" s="137">
        <f>J7</f>
        <v>13759</v>
      </c>
      <c r="K15" s="202">
        <f t="shared" si="1"/>
        <v>15.458972309034086</v>
      </c>
      <c r="L15" s="137">
        <f>L7</f>
        <v>1199</v>
      </c>
      <c r="M15" s="202">
        <f t="shared" si="2"/>
        <v>13.010842368640535</v>
      </c>
    </row>
    <row r="16" spans="1:13">
      <c r="A16" s="6"/>
      <c r="B16" s="6"/>
      <c r="C16" s="6">
        <v>202</v>
      </c>
      <c r="D16" s="6"/>
      <c r="E16" s="6">
        <v>69</v>
      </c>
      <c r="F16" s="6"/>
      <c r="G16" s="6">
        <v>106</v>
      </c>
      <c r="H16" s="6"/>
      <c r="I16" s="6">
        <v>26</v>
      </c>
    </row>
    <row r="17" spans="1:5">
      <c r="A17" s="6"/>
      <c r="B17" s="6"/>
      <c r="C17" s="6"/>
      <c r="D17" s="6"/>
      <c r="E17" s="6"/>
    </row>
  </sheetData>
  <mergeCells count="8">
    <mergeCell ref="J5:K5"/>
    <mergeCell ref="L5:M5"/>
    <mergeCell ref="F4:G4"/>
    <mergeCell ref="H4:I4"/>
    <mergeCell ref="A1:I1"/>
    <mergeCell ref="A4:A5"/>
    <mergeCell ref="B4:C4"/>
    <mergeCell ref="D4:E4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F57"/>
  <sheetViews>
    <sheetView topLeftCell="A19" workbookViewId="0">
      <selection activeCell="A24" sqref="A24:B37"/>
    </sheetView>
  </sheetViews>
  <sheetFormatPr defaultRowHeight="15"/>
  <cols>
    <col min="1" max="1" width="25.42578125" style="136" customWidth="1"/>
    <col min="2" max="2" width="10" style="27" customWidth="1"/>
    <col min="3" max="3" width="13" style="27" customWidth="1"/>
    <col min="4" max="5" width="12.42578125" style="27" customWidth="1"/>
    <col min="6" max="6" width="16.42578125" style="27" customWidth="1"/>
  </cols>
  <sheetData>
    <row r="1" spans="1:6" s="102" customFormat="1" ht="30" customHeight="1">
      <c r="A1" s="236" t="s">
        <v>159</v>
      </c>
      <c r="B1" s="236"/>
      <c r="C1" s="236"/>
      <c r="D1" s="236"/>
      <c r="E1" s="236"/>
      <c r="F1" s="236"/>
    </row>
    <row r="2" spans="1:6" ht="20.25">
      <c r="A2" s="236" t="s">
        <v>36</v>
      </c>
      <c r="B2" s="241"/>
      <c r="C2" s="241"/>
      <c r="D2" s="241"/>
      <c r="E2" s="241"/>
      <c r="F2" s="241"/>
    </row>
    <row r="3" spans="1:6" ht="20.25">
      <c r="A3" s="236" t="s">
        <v>262</v>
      </c>
      <c r="B3" s="236"/>
      <c r="C3" s="236"/>
      <c r="D3" s="236"/>
      <c r="E3" s="236"/>
      <c r="F3" s="236"/>
    </row>
    <row r="4" spans="1:6" ht="20.25">
      <c r="A4" s="239" t="str">
        <f>'2.2 групи'!A3:G3</f>
        <v>Черкаська область</v>
      </c>
      <c r="B4" s="240"/>
      <c r="C4" s="240"/>
      <c r="D4" s="240"/>
      <c r="E4" s="240"/>
      <c r="F4" s="240"/>
    </row>
    <row r="5" spans="1:6" ht="15.75">
      <c r="A5" s="234" t="s">
        <v>37</v>
      </c>
      <c r="B5" s="242" t="s">
        <v>38</v>
      </c>
      <c r="C5" s="242" t="s">
        <v>39</v>
      </c>
      <c r="D5" s="244" t="s">
        <v>40</v>
      </c>
      <c r="E5" s="237" t="s">
        <v>263</v>
      </c>
      <c r="F5" s="238"/>
    </row>
    <row r="6" spans="1:6" ht="78.75">
      <c r="A6" s="235"/>
      <c r="B6" s="243"/>
      <c r="C6" s="243"/>
      <c r="D6" s="245"/>
      <c r="E6" s="100" t="s">
        <v>41</v>
      </c>
      <c r="F6" s="100" t="s">
        <v>171</v>
      </c>
    </row>
    <row r="7" spans="1:6" s="77" customFormat="1">
      <c r="A7" s="135" t="s">
        <v>42</v>
      </c>
      <c r="B7" s="78">
        <v>1</v>
      </c>
      <c r="C7" s="78">
        <v>2</v>
      </c>
      <c r="D7" s="78">
        <v>3</v>
      </c>
      <c r="E7" s="78">
        <v>4</v>
      </c>
      <c r="F7" s="78">
        <v>5</v>
      </c>
    </row>
    <row r="8" spans="1:6" ht="34.5" customHeight="1">
      <c r="A8" s="76" t="s">
        <v>61</v>
      </c>
      <c r="B8" s="165">
        <v>2740</v>
      </c>
      <c r="C8" s="165">
        <v>2949</v>
      </c>
      <c r="D8" s="81">
        <f t="shared" ref="D8:D57" si="0">B8-C8</f>
        <v>-209</v>
      </c>
      <c r="E8" s="165">
        <v>71</v>
      </c>
      <c r="F8" s="165">
        <v>1090</v>
      </c>
    </row>
    <row r="9" spans="1:6" ht="36" customHeight="1">
      <c r="A9" s="76" t="s">
        <v>92</v>
      </c>
      <c r="B9" s="165">
        <v>1738</v>
      </c>
      <c r="C9" s="165">
        <v>1439</v>
      </c>
      <c r="D9" s="81">
        <f t="shared" si="0"/>
        <v>299</v>
      </c>
      <c r="E9" s="165">
        <v>28</v>
      </c>
      <c r="F9" s="165">
        <v>157</v>
      </c>
    </row>
    <row r="10" spans="1:6" ht="33" customHeight="1">
      <c r="A10" s="76" t="s">
        <v>60</v>
      </c>
      <c r="B10" s="165">
        <v>1710</v>
      </c>
      <c r="C10" s="165">
        <v>1807</v>
      </c>
      <c r="D10" s="81">
        <f t="shared" si="0"/>
        <v>-97</v>
      </c>
      <c r="E10" s="165">
        <v>75</v>
      </c>
      <c r="F10" s="165">
        <v>537</v>
      </c>
    </row>
    <row r="11" spans="1:6" ht="31.5">
      <c r="A11" s="76" t="s">
        <v>63</v>
      </c>
      <c r="B11" s="165">
        <v>687</v>
      </c>
      <c r="C11" s="165">
        <v>1135</v>
      </c>
      <c r="D11" s="81">
        <f t="shared" si="0"/>
        <v>-448</v>
      </c>
      <c r="E11" s="165">
        <v>22</v>
      </c>
      <c r="F11" s="165">
        <v>561</v>
      </c>
    </row>
    <row r="12" spans="1:6" ht="15.75">
      <c r="A12" s="76" t="s">
        <v>67</v>
      </c>
      <c r="B12" s="165">
        <v>518</v>
      </c>
      <c r="C12" s="165">
        <v>640</v>
      </c>
      <c r="D12" s="81">
        <f t="shared" si="0"/>
        <v>-122</v>
      </c>
      <c r="E12" s="165">
        <v>34</v>
      </c>
      <c r="F12" s="165">
        <v>251</v>
      </c>
    </row>
    <row r="13" spans="1:6" ht="15.75">
      <c r="A13" s="76" t="s">
        <v>65</v>
      </c>
      <c r="B13" s="165">
        <v>479</v>
      </c>
      <c r="C13" s="165">
        <v>791</v>
      </c>
      <c r="D13" s="81">
        <f t="shared" si="0"/>
        <v>-312</v>
      </c>
      <c r="E13" s="165">
        <v>11</v>
      </c>
      <c r="F13" s="165">
        <v>374</v>
      </c>
    </row>
    <row r="14" spans="1:6" ht="15.75">
      <c r="A14" s="76" t="s">
        <v>62</v>
      </c>
      <c r="B14" s="165">
        <v>440</v>
      </c>
      <c r="C14" s="165">
        <v>641</v>
      </c>
      <c r="D14" s="81">
        <f t="shared" si="0"/>
        <v>-201</v>
      </c>
      <c r="E14" s="165">
        <v>34</v>
      </c>
      <c r="F14" s="165">
        <v>299</v>
      </c>
    </row>
    <row r="15" spans="1:6" ht="15.75">
      <c r="A15" s="76" t="s">
        <v>82</v>
      </c>
      <c r="B15" s="165">
        <v>425</v>
      </c>
      <c r="C15" s="165">
        <v>595</v>
      </c>
      <c r="D15" s="81">
        <f t="shared" si="0"/>
        <v>-170</v>
      </c>
      <c r="E15" s="165">
        <v>13</v>
      </c>
      <c r="F15" s="165">
        <v>73</v>
      </c>
    </row>
    <row r="16" spans="1:6" ht="31.5">
      <c r="A16" s="76" t="s">
        <v>208</v>
      </c>
      <c r="B16" s="165">
        <v>421</v>
      </c>
      <c r="C16" s="165">
        <v>358</v>
      </c>
      <c r="D16" s="81">
        <f t="shared" si="0"/>
        <v>63</v>
      </c>
      <c r="E16" s="165">
        <v>2</v>
      </c>
      <c r="F16" s="165">
        <v>12</v>
      </c>
    </row>
    <row r="17" spans="1:6" ht="15.75">
      <c r="A17" s="76" t="s">
        <v>70</v>
      </c>
      <c r="B17" s="165">
        <v>394</v>
      </c>
      <c r="C17" s="165">
        <v>362</v>
      </c>
      <c r="D17" s="81">
        <f t="shared" si="0"/>
        <v>32</v>
      </c>
      <c r="E17" s="165">
        <v>22</v>
      </c>
      <c r="F17" s="165">
        <v>130</v>
      </c>
    </row>
    <row r="18" spans="1:6" ht="31.5">
      <c r="A18" s="76" t="s">
        <v>66</v>
      </c>
      <c r="B18" s="165">
        <v>371</v>
      </c>
      <c r="C18" s="165">
        <v>783</v>
      </c>
      <c r="D18" s="81">
        <f t="shared" si="0"/>
        <v>-412</v>
      </c>
      <c r="E18" s="165">
        <v>19</v>
      </c>
      <c r="F18" s="165">
        <v>332</v>
      </c>
    </row>
    <row r="19" spans="1:6" ht="15.75">
      <c r="A19" s="76" t="s">
        <v>69</v>
      </c>
      <c r="B19" s="165">
        <v>364</v>
      </c>
      <c r="C19" s="165">
        <v>257</v>
      </c>
      <c r="D19" s="81">
        <f t="shared" si="0"/>
        <v>107</v>
      </c>
      <c r="E19" s="165">
        <v>29</v>
      </c>
      <c r="F19" s="165">
        <v>112</v>
      </c>
    </row>
    <row r="20" spans="1:6" ht="15.75">
      <c r="A20" s="76" t="s">
        <v>71</v>
      </c>
      <c r="B20" s="165">
        <v>338</v>
      </c>
      <c r="C20" s="165">
        <v>336</v>
      </c>
      <c r="D20" s="81">
        <f t="shared" si="0"/>
        <v>2</v>
      </c>
      <c r="E20" s="165">
        <v>7</v>
      </c>
      <c r="F20" s="165">
        <v>185</v>
      </c>
    </row>
    <row r="21" spans="1:6" ht="31.5">
      <c r="A21" s="76" t="s">
        <v>68</v>
      </c>
      <c r="B21" s="165">
        <v>330</v>
      </c>
      <c r="C21" s="165">
        <v>417</v>
      </c>
      <c r="D21" s="81">
        <f t="shared" si="0"/>
        <v>-87</v>
      </c>
      <c r="E21" s="165">
        <v>12</v>
      </c>
      <c r="F21" s="165">
        <v>195</v>
      </c>
    </row>
    <row r="22" spans="1:6" ht="15.75">
      <c r="A22" s="76" t="s">
        <v>72</v>
      </c>
      <c r="B22" s="165">
        <v>297</v>
      </c>
      <c r="C22" s="165">
        <v>520</v>
      </c>
      <c r="D22" s="81">
        <f t="shared" si="0"/>
        <v>-223</v>
      </c>
      <c r="E22" s="165">
        <v>23</v>
      </c>
      <c r="F22" s="165">
        <v>228</v>
      </c>
    </row>
    <row r="23" spans="1:6" ht="78.75">
      <c r="A23" s="76" t="s">
        <v>231</v>
      </c>
      <c r="B23" s="165">
        <v>265</v>
      </c>
      <c r="C23" s="165">
        <v>153</v>
      </c>
      <c r="D23" s="81">
        <f t="shared" si="0"/>
        <v>112</v>
      </c>
      <c r="E23" s="165">
        <v>59</v>
      </c>
      <c r="F23" s="165">
        <v>54</v>
      </c>
    </row>
    <row r="24" spans="1:6" ht="15.75">
      <c r="A24" s="76" t="s">
        <v>64</v>
      </c>
      <c r="B24" s="165">
        <v>243</v>
      </c>
      <c r="C24" s="165">
        <v>208</v>
      </c>
      <c r="D24" s="81">
        <f t="shared" si="0"/>
        <v>35</v>
      </c>
      <c r="E24" s="165">
        <v>10</v>
      </c>
      <c r="F24" s="165">
        <v>91</v>
      </c>
    </row>
    <row r="25" spans="1:6" ht="31.5">
      <c r="A25" s="76" t="s">
        <v>73</v>
      </c>
      <c r="B25" s="165">
        <v>232</v>
      </c>
      <c r="C25" s="165">
        <v>203</v>
      </c>
      <c r="D25" s="81">
        <f t="shared" si="0"/>
        <v>29</v>
      </c>
      <c r="E25" s="165">
        <v>14</v>
      </c>
      <c r="F25" s="165">
        <v>98</v>
      </c>
    </row>
    <row r="26" spans="1:6" ht="94.5">
      <c r="A26" s="76" t="s">
        <v>75</v>
      </c>
      <c r="B26" s="165">
        <v>227</v>
      </c>
      <c r="C26" s="165">
        <v>209</v>
      </c>
      <c r="D26" s="81">
        <f t="shared" si="0"/>
        <v>18</v>
      </c>
      <c r="E26" s="165">
        <v>15</v>
      </c>
      <c r="F26" s="165">
        <v>116</v>
      </c>
    </row>
    <row r="27" spans="1:6" ht="15.75">
      <c r="A27" s="76" t="s">
        <v>83</v>
      </c>
      <c r="B27" s="165">
        <v>198</v>
      </c>
      <c r="C27" s="165">
        <v>203</v>
      </c>
      <c r="D27" s="81">
        <f t="shared" si="0"/>
        <v>-5</v>
      </c>
      <c r="E27" s="165">
        <v>6</v>
      </c>
      <c r="F27" s="165">
        <v>65</v>
      </c>
    </row>
    <row r="28" spans="1:6" ht="15.75">
      <c r="A28" s="76" t="s">
        <v>76</v>
      </c>
      <c r="B28" s="165">
        <v>195</v>
      </c>
      <c r="C28" s="165">
        <v>153</v>
      </c>
      <c r="D28" s="81">
        <f t="shared" si="0"/>
        <v>42</v>
      </c>
      <c r="E28" s="165">
        <v>33</v>
      </c>
      <c r="F28" s="165">
        <v>66</v>
      </c>
    </row>
    <row r="29" spans="1:6" ht="15.75">
      <c r="A29" s="76" t="s">
        <v>149</v>
      </c>
      <c r="B29" s="165">
        <v>178</v>
      </c>
      <c r="C29" s="165">
        <v>270</v>
      </c>
      <c r="D29" s="81">
        <f t="shared" si="0"/>
        <v>-92</v>
      </c>
      <c r="E29" s="165">
        <v>4</v>
      </c>
      <c r="F29" s="165">
        <v>166</v>
      </c>
    </row>
    <row r="30" spans="1:6" ht="78.75">
      <c r="A30" s="76" t="s">
        <v>191</v>
      </c>
      <c r="B30" s="165">
        <v>170</v>
      </c>
      <c r="C30" s="165">
        <v>232</v>
      </c>
      <c r="D30" s="81">
        <f t="shared" si="0"/>
        <v>-62</v>
      </c>
      <c r="E30" s="165">
        <v>7</v>
      </c>
      <c r="F30" s="165">
        <v>82</v>
      </c>
    </row>
    <row r="31" spans="1:6" ht="63">
      <c r="A31" s="76" t="s">
        <v>190</v>
      </c>
      <c r="B31" s="165">
        <v>145</v>
      </c>
      <c r="C31" s="165">
        <v>148</v>
      </c>
      <c r="D31" s="81">
        <f t="shared" si="0"/>
        <v>-3</v>
      </c>
      <c r="E31" s="165">
        <v>1</v>
      </c>
      <c r="F31" s="165">
        <v>21</v>
      </c>
    </row>
    <row r="32" spans="1:6" ht="15.75">
      <c r="A32" s="76" t="s">
        <v>192</v>
      </c>
      <c r="B32" s="165">
        <v>145</v>
      </c>
      <c r="C32" s="165">
        <v>98</v>
      </c>
      <c r="D32" s="81">
        <f t="shared" si="0"/>
        <v>47</v>
      </c>
      <c r="E32" s="165">
        <v>0</v>
      </c>
      <c r="F32" s="165">
        <v>20</v>
      </c>
    </row>
    <row r="33" spans="1:6" ht="31.5">
      <c r="A33" s="76" t="s">
        <v>77</v>
      </c>
      <c r="B33" s="165">
        <v>133</v>
      </c>
      <c r="C33" s="165">
        <v>236</v>
      </c>
      <c r="D33" s="81">
        <f t="shared" si="0"/>
        <v>-103</v>
      </c>
      <c r="E33" s="165">
        <v>14</v>
      </c>
      <c r="F33" s="165">
        <v>118</v>
      </c>
    </row>
    <row r="34" spans="1:6" ht="15.75">
      <c r="A34" s="76" t="s">
        <v>74</v>
      </c>
      <c r="B34" s="165">
        <v>124</v>
      </c>
      <c r="C34" s="165">
        <v>203</v>
      </c>
      <c r="D34" s="81">
        <f t="shared" si="0"/>
        <v>-79</v>
      </c>
      <c r="E34" s="165">
        <v>8</v>
      </c>
      <c r="F34" s="165">
        <v>100</v>
      </c>
    </row>
    <row r="35" spans="1:6" ht="35.25" customHeight="1">
      <c r="A35" s="76" t="s">
        <v>91</v>
      </c>
      <c r="B35" s="165">
        <v>122</v>
      </c>
      <c r="C35" s="165">
        <v>70</v>
      </c>
      <c r="D35" s="81">
        <f t="shared" si="0"/>
        <v>52</v>
      </c>
      <c r="E35" s="165">
        <v>13</v>
      </c>
      <c r="F35" s="165">
        <v>30</v>
      </c>
    </row>
    <row r="36" spans="1:6" ht="47.25">
      <c r="A36" s="76" t="s">
        <v>198</v>
      </c>
      <c r="B36" s="165">
        <v>120</v>
      </c>
      <c r="C36" s="165">
        <v>216</v>
      </c>
      <c r="D36" s="81">
        <f t="shared" si="0"/>
        <v>-96</v>
      </c>
      <c r="E36" s="165">
        <v>3</v>
      </c>
      <c r="F36" s="165">
        <v>113</v>
      </c>
    </row>
    <row r="37" spans="1:6" ht="31.5">
      <c r="A37" s="76" t="s">
        <v>206</v>
      </c>
      <c r="B37" s="165">
        <v>119</v>
      </c>
      <c r="C37" s="165">
        <v>165</v>
      </c>
      <c r="D37" s="81">
        <f t="shared" si="0"/>
        <v>-46</v>
      </c>
      <c r="E37" s="165">
        <v>5</v>
      </c>
      <c r="F37" s="165">
        <v>68</v>
      </c>
    </row>
    <row r="38" spans="1:6" ht="15.75">
      <c r="A38" s="76" t="s">
        <v>80</v>
      </c>
      <c r="B38" s="165">
        <v>118</v>
      </c>
      <c r="C38" s="165">
        <v>73</v>
      </c>
      <c r="D38" s="81">
        <f t="shared" si="0"/>
        <v>45</v>
      </c>
      <c r="E38" s="165">
        <v>13</v>
      </c>
      <c r="F38" s="165">
        <v>36</v>
      </c>
    </row>
    <row r="39" spans="1:6" ht="15.75">
      <c r="A39" s="76" t="s">
        <v>89</v>
      </c>
      <c r="B39" s="165">
        <v>117</v>
      </c>
      <c r="C39" s="165">
        <v>120</v>
      </c>
      <c r="D39" s="81">
        <f t="shared" si="0"/>
        <v>-3</v>
      </c>
      <c r="E39" s="165">
        <v>8</v>
      </c>
      <c r="F39" s="165">
        <v>55</v>
      </c>
    </row>
    <row r="40" spans="1:6" ht="15.75">
      <c r="A40" s="76" t="s">
        <v>103</v>
      </c>
      <c r="B40" s="165">
        <v>112</v>
      </c>
      <c r="C40" s="165">
        <v>144</v>
      </c>
      <c r="D40" s="81">
        <f t="shared" si="0"/>
        <v>-32</v>
      </c>
      <c r="E40" s="165">
        <v>4</v>
      </c>
      <c r="F40" s="165">
        <v>57</v>
      </c>
    </row>
    <row r="41" spans="1:6" ht="63">
      <c r="A41" s="76" t="s">
        <v>78</v>
      </c>
      <c r="B41" s="165">
        <v>111</v>
      </c>
      <c r="C41" s="165">
        <v>54</v>
      </c>
      <c r="D41" s="81">
        <f t="shared" si="0"/>
        <v>57</v>
      </c>
      <c r="E41" s="165">
        <v>17</v>
      </c>
      <c r="F41" s="165">
        <v>19</v>
      </c>
    </row>
    <row r="42" spans="1:6" ht="15.75">
      <c r="A42" s="76" t="s">
        <v>114</v>
      </c>
      <c r="B42" s="165">
        <v>110</v>
      </c>
      <c r="C42" s="165">
        <v>42</v>
      </c>
      <c r="D42" s="81">
        <f t="shared" si="0"/>
        <v>68</v>
      </c>
      <c r="E42" s="165">
        <v>10</v>
      </c>
      <c r="F42" s="165">
        <v>11</v>
      </c>
    </row>
    <row r="43" spans="1:6" ht="31.5">
      <c r="A43" s="76" t="s">
        <v>173</v>
      </c>
      <c r="B43" s="165">
        <v>109</v>
      </c>
      <c r="C43" s="165">
        <v>30</v>
      </c>
      <c r="D43" s="81">
        <f t="shared" si="0"/>
        <v>79</v>
      </c>
      <c r="E43" s="165">
        <v>1</v>
      </c>
      <c r="F43" s="165">
        <v>18</v>
      </c>
    </row>
    <row r="44" spans="1:6" ht="22.5" customHeight="1">
      <c r="A44" s="76" t="s">
        <v>152</v>
      </c>
      <c r="B44" s="165">
        <v>108</v>
      </c>
      <c r="C44" s="165">
        <v>73</v>
      </c>
      <c r="D44" s="81">
        <f t="shared" si="0"/>
        <v>35</v>
      </c>
      <c r="E44" s="165">
        <v>11</v>
      </c>
      <c r="F44" s="165">
        <v>34</v>
      </c>
    </row>
    <row r="45" spans="1:6" ht="15.75">
      <c r="A45" s="76" t="s">
        <v>105</v>
      </c>
      <c r="B45" s="165">
        <v>107</v>
      </c>
      <c r="C45" s="165">
        <v>80</v>
      </c>
      <c r="D45" s="81">
        <f t="shared" si="0"/>
        <v>27</v>
      </c>
      <c r="E45" s="165">
        <v>18</v>
      </c>
      <c r="F45" s="165">
        <v>33</v>
      </c>
    </row>
    <row r="46" spans="1:6" ht="15.75">
      <c r="A46" s="76" t="s">
        <v>110</v>
      </c>
      <c r="B46" s="165">
        <v>101</v>
      </c>
      <c r="C46" s="165">
        <v>68</v>
      </c>
      <c r="D46" s="81">
        <f t="shared" si="0"/>
        <v>33</v>
      </c>
      <c r="E46" s="165">
        <v>2</v>
      </c>
      <c r="F46" s="165">
        <v>31</v>
      </c>
    </row>
    <row r="47" spans="1:6" ht="15.75">
      <c r="A47" s="76" t="s">
        <v>119</v>
      </c>
      <c r="B47" s="165">
        <v>94</v>
      </c>
      <c r="C47" s="165">
        <v>82</v>
      </c>
      <c r="D47" s="81">
        <f t="shared" si="0"/>
        <v>12</v>
      </c>
      <c r="E47" s="165">
        <v>9</v>
      </c>
      <c r="F47" s="165">
        <v>46</v>
      </c>
    </row>
    <row r="48" spans="1:6" ht="31.5">
      <c r="A48" s="76" t="s">
        <v>261</v>
      </c>
      <c r="B48" s="165">
        <v>93</v>
      </c>
      <c r="C48" s="165">
        <v>69</v>
      </c>
      <c r="D48" s="81">
        <f t="shared" si="0"/>
        <v>24</v>
      </c>
      <c r="E48" s="165">
        <v>2</v>
      </c>
      <c r="F48" s="165">
        <v>28</v>
      </c>
    </row>
    <row r="49" spans="1:6" ht="31.5">
      <c r="A49" s="76" t="s">
        <v>84</v>
      </c>
      <c r="B49" s="165">
        <v>89</v>
      </c>
      <c r="C49" s="165">
        <v>103</v>
      </c>
      <c r="D49" s="81">
        <f t="shared" si="0"/>
        <v>-14</v>
      </c>
      <c r="E49" s="165">
        <v>9</v>
      </c>
      <c r="F49" s="165">
        <v>56</v>
      </c>
    </row>
    <row r="50" spans="1:6" ht="15.75">
      <c r="A50" s="76" t="s">
        <v>251</v>
      </c>
      <c r="B50" s="165">
        <v>89</v>
      </c>
      <c r="C50" s="165">
        <v>124</v>
      </c>
      <c r="D50" s="81">
        <f>B50-C50</f>
        <v>-35</v>
      </c>
      <c r="E50" s="165">
        <v>9</v>
      </c>
      <c r="F50" s="165">
        <v>71</v>
      </c>
    </row>
    <row r="51" spans="1:6" ht="15.75">
      <c r="A51" s="76" t="s">
        <v>112</v>
      </c>
      <c r="B51" s="165">
        <v>88</v>
      </c>
      <c r="C51" s="165">
        <v>118</v>
      </c>
      <c r="D51" s="81">
        <f t="shared" si="0"/>
        <v>-30</v>
      </c>
      <c r="E51" s="165">
        <v>6</v>
      </c>
      <c r="F51" s="165">
        <v>49</v>
      </c>
    </row>
    <row r="52" spans="1:6" ht="15.75">
      <c r="A52" s="76" t="s">
        <v>79</v>
      </c>
      <c r="B52" s="165">
        <v>85</v>
      </c>
      <c r="C52" s="165">
        <v>121</v>
      </c>
      <c r="D52" s="81">
        <f>B52-C52</f>
        <v>-36</v>
      </c>
      <c r="E52" s="165">
        <v>9</v>
      </c>
      <c r="F52" s="165">
        <v>59</v>
      </c>
    </row>
    <row r="53" spans="1:6" ht="15.75">
      <c r="A53" s="76" t="s">
        <v>87</v>
      </c>
      <c r="B53" s="165">
        <v>85</v>
      </c>
      <c r="C53" s="165">
        <v>165</v>
      </c>
      <c r="D53" s="81">
        <f t="shared" si="0"/>
        <v>-80</v>
      </c>
      <c r="E53" s="165">
        <v>4</v>
      </c>
      <c r="F53" s="165">
        <v>85</v>
      </c>
    </row>
    <row r="54" spans="1:6" ht="14.25" customHeight="1">
      <c r="A54" s="76" t="s">
        <v>172</v>
      </c>
      <c r="B54" s="165">
        <v>85</v>
      </c>
      <c r="C54" s="165">
        <v>39</v>
      </c>
      <c r="D54" s="81">
        <f t="shared" si="0"/>
        <v>46</v>
      </c>
      <c r="E54" s="165">
        <v>0</v>
      </c>
      <c r="F54" s="165">
        <v>9</v>
      </c>
    </row>
    <row r="55" spans="1:6" ht="15.75">
      <c r="A55" s="76" t="s">
        <v>85</v>
      </c>
      <c r="B55" s="165">
        <v>84</v>
      </c>
      <c r="C55" s="165">
        <v>124</v>
      </c>
      <c r="D55" s="81">
        <f t="shared" si="0"/>
        <v>-40</v>
      </c>
      <c r="E55" s="165">
        <v>5</v>
      </c>
      <c r="F55" s="165">
        <v>51</v>
      </c>
    </row>
    <row r="56" spans="1:6" ht="15.75">
      <c r="A56" s="76" t="s">
        <v>81</v>
      </c>
      <c r="B56" s="165">
        <v>80</v>
      </c>
      <c r="C56" s="165">
        <v>74</v>
      </c>
      <c r="D56" s="81">
        <f t="shared" si="0"/>
        <v>6</v>
      </c>
      <c r="E56" s="165">
        <v>7</v>
      </c>
      <c r="F56" s="165">
        <v>23</v>
      </c>
    </row>
    <row r="57" spans="1:6" ht="15.75">
      <c r="A57" s="76" t="s">
        <v>188</v>
      </c>
      <c r="B57" s="165">
        <v>79</v>
      </c>
      <c r="C57" s="165">
        <v>97</v>
      </c>
      <c r="D57" s="81">
        <f t="shared" si="0"/>
        <v>-18</v>
      </c>
      <c r="E57" s="165">
        <v>1</v>
      </c>
      <c r="F57" s="165">
        <v>27</v>
      </c>
    </row>
  </sheetData>
  <mergeCells count="9">
    <mergeCell ref="A1:F1"/>
    <mergeCell ref="A2:F2"/>
    <mergeCell ref="A3:F3"/>
    <mergeCell ref="A4:F4"/>
    <mergeCell ref="A5:A6"/>
    <mergeCell ref="B5:B6"/>
    <mergeCell ref="C5:C6"/>
    <mergeCell ref="D5:D6"/>
    <mergeCell ref="E5:F5"/>
  </mergeCells>
  <pageMargins left="0.31496062992125984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17"/>
  <sheetViews>
    <sheetView workbookViewId="0">
      <selection activeCell="B4" sqref="B4:D4"/>
    </sheetView>
  </sheetViews>
  <sheetFormatPr defaultRowHeight="15"/>
  <cols>
    <col min="1" max="1" width="52.85546875" style="7" customWidth="1"/>
    <col min="2" max="2" width="12.85546875" style="7" customWidth="1"/>
    <col min="3" max="3" width="12.5703125" style="7" customWidth="1"/>
    <col min="4" max="4" width="15" style="7" customWidth="1"/>
    <col min="5" max="5" width="10.7109375" style="7" customWidth="1"/>
    <col min="6" max="6" width="11.85546875" style="7" customWidth="1"/>
    <col min="7" max="7" width="16.28515625" style="7" customWidth="1"/>
  </cols>
  <sheetData>
    <row r="1" spans="1:7" ht="22.5">
      <c r="A1" s="229" t="s">
        <v>0</v>
      </c>
      <c r="B1" s="229"/>
      <c r="C1" s="229"/>
      <c r="D1" s="229"/>
      <c r="E1" s="229"/>
      <c r="F1" s="229"/>
      <c r="G1" s="229"/>
    </row>
    <row r="2" spans="1:7" ht="23.25">
      <c r="A2" s="230" t="s">
        <v>25</v>
      </c>
      <c r="B2" s="230"/>
      <c r="C2" s="230"/>
      <c r="D2" s="230"/>
      <c r="E2" s="230"/>
      <c r="F2" s="230"/>
      <c r="G2" s="230"/>
    </row>
    <row r="3" spans="1:7" ht="21.75" thickBot="1">
      <c r="A3" s="228" t="str">
        <f>'2.1 ВЕДи'!A3:G3</f>
        <v>Черкаська область</v>
      </c>
      <c r="B3" s="233"/>
      <c r="C3" s="233"/>
      <c r="D3" s="233"/>
      <c r="E3" s="233"/>
      <c r="F3" s="233"/>
      <c r="G3" s="233"/>
    </row>
    <row r="4" spans="1:7" ht="19.5">
      <c r="A4" s="223"/>
      <c r="B4" s="231" t="str">
        <f>'2.1 ВЕДи'!B4:D4</f>
        <v>за січень-липень</v>
      </c>
      <c r="C4" s="231"/>
      <c r="D4" s="231"/>
      <c r="E4" s="231" t="str">
        <f>'2.1 ВЕДи'!E4:G4</f>
        <v>станом на 1 серпня</v>
      </c>
      <c r="F4" s="231"/>
      <c r="G4" s="232"/>
    </row>
    <row r="5" spans="1:7" s="77" customFormat="1" ht="75">
      <c r="A5" s="224"/>
      <c r="B5" s="72" t="s">
        <v>24</v>
      </c>
      <c r="C5" s="72" t="s">
        <v>158</v>
      </c>
      <c r="D5" s="88" t="s">
        <v>2</v>
      </c>
      <c r="E5" s="73" t="s">
        <v>24</v>
      </c>
      <c r="F5" s="73" t="s">
        <v>158</v>
      </c>
      <c r="G5" s="15" t="s">
        <v>2</v>
      </c>
    </row>
    <row r="6" spans="1:7" ht="18.75">
      <c r="A6" s="16" t="s">
        <v>3</v>
      </c>
      <c r="B6" s="19">
        <f>SUM(B7:B15)</f>
        <v>26027</v>
      </c>
      <c r="C6" s="19">
        <f>SUM(C7:C15)</f>
        <v>26712</v>
      </c>
      <c r="D6" s="20">
        <f>ROUND(C6/B6*100,1)</f>
        <v>102.6</v>
      </c>
      <c r="E6" s="19">
        <f>SUM(E7:E15)</f>
        <v>1165</v>
      </c>
      <c r="F6" s="19">
        <f>SUM(F7:F15)</f>
        <v>1199</v>
      </c>
      <c r="G6" s="21">
        <f>ROUND(F6/E6*100,1)</f>
        <v>102.9</v>
      </c>
    </row>
    <row r="7" spans="1:7" ht="37.5">
      <c r="A7" s="17" t="s">
        <v>26</v>
      </c>
      <c r="B7" s="22">
        <f>' групи (2018-2019)'!B7</f>
        <v>1396</v>
      </c>
      <c r="C7" s="23">
        <f>' групи (2018-2019)'!F7</f>
        <v>1317</v>
      </c>
      <c r="D7" s="20">
        <f t="shared" ref="D7:D15" si="0">ROUND(C7/B7*100,1)</f>
        <v>94.3</v>
      </c>
      <c r="E7" s="23">
        <f>' групи (2018-2019)'!D7</f>
        <v>84</v>
      </c>
      <c r="F7" s="23">
        <f>' групи (2018-2019)'!H7</f>
        <v>74</v>
      </c>
      <c r="G7" s="21">
        <f t="shared" ref="G7:G15" si="1">ROUND(F7/E7*100,1)</f>
        <v>88.1</v>
      </c>
    </row>
    <row r="8" spans="1:7" ht="18.75">
      <c r="A8" s="17" t="s">
        <v>27</v>
      </c>
      <c r="B8" s="22">
        <f>' групи (2018-2019)'!B8</f>
        <v>1464</v>
      </c>
      <c r="C8" s="23">
        <f>' групи (2018-2019)'!F8</f>
        <v>1565</v>
      </c>
      <c r="D8" s="20">
        <f t="shared" si="0"/>
        <v>106.9</v>
      </c>
      <c r="E8" s="23">
        <f>' групи (2018-2019)'!D8</f>
        <v>96</v>
      </c>
      <c r="F8" s="23">
        <f>' групи (2018-2019)'!H8</f>
        <v>117</v>
      </c>
      <c r="G8" s="21">
        <f t="shared" si="1"/>
        <v>121.9</v>
      </c>
    </row>
    <row r="9" spans="1:7" ht="18.75">
      <c r="A9" s="17" t="s">
        <v>28</v>
      </c>
      <c r="B9" s="22">
        <f>' групи (2018-2019)'!B9</f>
        <v>2397</v>
      </c>
      <c r="C9" s="23">
        <f>' групи (2018-2019)'!F9</f>
        <v>2010</v>
      </c>
      <c r="D9" s="20">
        <f t="shared" si="0"/>
        <v>83.9</v>
      </c>
      <c r="E9" s="23">
        <f>' групи (2018-2019)'!D9</f>
        <v>143</v>
      </c>
      <c r="F9" s="23">
        <f>' групи (2018-2019)'!H9</f>
        <v>155</v>
      </c>
      <c r="G9" s="21">
        <f t="shared" si="1"/>
        <v>108.4</v>
      </c>
    </row>
    <row r="10" spans="1:7" ht="18.75">
      <c r="A10" s="17" t="s">
        <v>29</v>
      </c>
      <c r="B10" s="22">
        <f>' групи (2018-2019)'!B10</f>
        <v>887</v>
      </c>
      <c r="C10" s="23">
        <f>' групи (2018-2019)'!F10</f>
        <v>1077</v>
      </c>
      <c r="D10" s="20">
        <f t="shared" si="0"/>
        <v>121.4</v>
      </c>
      <c r="E10" s="23">
        <f>' групи (2018-2019)'!D10</f>
        <v>49</v>
      </c>
      <c r="F10" s="23">
        <f>' групи (2018-2019)'!H10</f>
        <v>28</v>
      </c>
      <c r="G10" s="21">
        <f t="shared" si="1"/>
        <v>57.1</v>
      </c>
    </row>
    <row r="11" spans="1:7" ht="18.75">
      <c r="A11" s="17" t="s">
        <v>30</v>
      </c>
      <c r="B11" s="22">
        <f>' групи (2018-2019)'!B11</f>
        <v>3482</v>
      </c>
      <c r="C11" s="23">
        <f>' групи (2018-2019)'!F11</f>
        <v>3740</v>
      </c>
      <c r="D11" s="20">
        <f t="shared" si="0"/>
        <v>107.4</v>
      </c>
      <c r="E11" s="23">
        <f>' групи (2018-2019)'!D11</f>
        <v>173</v>
      </c>
      <c r="F11" s="23">
        <f>' групи (2018-2019)'!H11</f>
        <v>181</v>
      </c>
      <c r="G11" s="21">
        <f t="shared" si="1"/>
        <v>104.6</v>
      </c>
    </row>
    <row r="12" spans="1:7" ht="56.25">
      <c r="A12" s="17" t="s">
        <v>31</v>
      </c>
      <c r="B12" s="22">
        <f>' групи (2018-2019)'!B12</f>
        <v>1445</v>
      </c>
      <c r="C12" s="23">
        <f>' групи (2018-2019)'!F12</f>
        <v>1342</v>
      </c>
      <c r="D12" s="20">
        <f t="shared" si="0"/>
        <v>92.9</v>
      </c>
      <c r="E12" s="23">
        <f>' групи (2018-2019)'!D12</f>
        <v>18</v>
      </c>
      <c r="F12" s="23">
        <f>' групи (2018-2019)'!H12</f>
        <v>18</v>
      </c>
      <c r="G12" s="21">
        <f t="shared" si="1"/>
        <v>100</v>
      </c>
    </row>
    <row r="13" spans="1:7" ht="18.75">
      <c r="A13" s="17" t="s">
        <v>32</v>
      </c>
      <c r="B13" s="22">
        <f>' групи (2018-2019)'!B13</f>
        <v>2838</v>
      </c>
      <c r="C13" s="23">
        <f>' групи (2018-2019)'!F13</f>
        <v>3243</v>
      </c>
      <c r="D13" s="20">
        <f t="shared" si="0"/>
        <v>114.3</v>
      </c>
      <c r="E13" s="23">
        <f>' групи (2018-2019)'!D13</f>
        <v>233</v>
      </c>
      <c r="F13" s="23">
        <f>' групи (2018-2019)'!H13</f>
        <v>251</v>
      </c>
      <c r="G13" s="21">
        <f t="shared" si="1"/>
        <v>107.7</v>
      </c>
    </row>
    <row r="14" spans="1:7" ht="75">
      <c r="A14" s="17" t="s">
        <v>33</v>
      </c>
      <c r="B14" s="22">
        <f>' групи (2018-2019)'!B14</f>
        <v>6901</v>
      </c>
      <c r="C14" s="23">
        <f>' групи (2018-2019)'!F14</f>
        <v>6856</v>
      </c>
      <c r="D14" s="20">
        <f t="shared" si="0"/>
        <v>99.3</v>
      </c>
      <c r="E14" s="23">
        <f>' групи (2018-2019)'!D14</f>
        <v>208</v>
      </c>
      <c r="F14" s="23">
        <f>' групи (2018-2019)'!H14</f>
        <v>219</v>
      </c>
      <c r="G14" s="21">
        <f t="shared" si="1"/>
        <v>105.3</v>
      </c>
    </row>
    <row r="15" spans="1:7" ht="19.5" thickBot="1">
      <c r="A15" s="18" t="s">
        <v>34</v>
      </c>
      <c r="B15" s="22">
        <f>' групи (2018-2019)'!B15</f>
        <v>5217</v>
      </c>
      <c r="C15" s="23">
        <f>' групи (2018-2019)'!F15</f>
        <v>5562</v>
      </c>
      <c r="D15" s="24">
        <f t="shared" si="0"/>
        <v>106.6</v>
      </c>
      <c r="E15" s="23">
        <f>' групи (2018-2019)'!D15</f>
        <v>161</v>
      </c>
      <c r="F15" s="23">
        <f>' групи (2018-2019)'!H15</f>
        <v>156</v>
      </c>
      <c r="G15" s="25">
        <f t="shared" si="1"/>
        <v>96.9</v>
      </c>
    </row>
    <row r="16" spans="1:7">
      <c r="A16" s="6"/>
      <c r="B16" s="6"/>
      <c r="C16" s="6"/>
      <c r="D16" s="6"/>
      <c r="E16" s="6"/>
      <c r="F16" s="6"/>
    </row>
    <row r="17" spans="1:6">
      <c r="A17" s="6"/>
      <c r="B17" s="6"/>
      <c r="C17" s="6"/>
      <c r="D17" s="6"/>
      <c r="E17" s="6"/>
      <c r="F17" s="6"/>
    </row>
  </sheetData>
  <mergeCells count="6">
    <mergeCell ref="A1:G1"/>
    <mergeCell ref="A2:G2"/>
    <mergeCell ref="A4:A5"/>
    <mergeCell ref="B4:D4"/>
    <mergeCell ref="E4:G4"/>
    <mergeCell ref="A3:G3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57"/>
  <sheetViews>
    <sheetView workbookViewId="0">
      <selection activeCell="D5" sqref="D5:D6"/>
    </sheetView>
  </sheetViews>
  <sheetFormatPr defaultRowHeight="15"/>
  <cols>
    <col min="1" max="1" width="25.42578125" style="136" customWidth="1"/>
    <col min="2" max="2" width="10" style="27" customWidth="1"/>
    <col min="3" max="3" width="13" style="27" customWidth="1"/>
    <col min="4" max="5" width="12.42578125" style="27" customWidth="1"/>
    <col min="6" max="6" width="16.42578125" style="27" customWidth="1"/>
  </cols>
  <sheetData>
    <row r="1" spans="1:6" s="102" customFormat="1" ht="30" customHeight="1">
      <c r="A1" s="236" t="s">
        <v>159</v>
      </c>
      <c r="B1" s="236"/>
      <c r="C1" s="236"/>
      <c r="D1" s="236"/>
      <c r="E1" s="236"/>
      <c r="F1" s="236"/>
    </row>
    <row r="2" spans="1:6" ht="20.25">
      <c r="A2" s="236" t="s">
        <v>36</v>
      </c>
      <c r="B2" s="241"/>
      <c r="C2" s="241"/>
      <c r="D2" s="241"/>
      <c r="E2" s="241"/>
      <c r="F2" s="241"/>
    </row>
    <row r="3" spans="1:6" ht="20.25">
      <c r="A3" s="236" t="s">
        <v>365</v>
      </c>
      <c r="B3" s="236"/>
      <c r="C3" s="236"/>
      <c r="D3" s="236"/>
      <c r="E3" s="236"/>
      <c r="F3" s="236"/>
    </row>
    <row r="4" spans="1:6" ht="20.25">
      <c r="A4" s="239" t="str">
        <f>'2.2 групи'!A3:G3</f>
        <v>Черкаська область</v>
      </c>
      <c r="B4" s="240"/>
      <c r="C4" s="240"/>
      <c r="D4" s="240"/>
      <c r="E4" s="240"/>
      <c r="F4" s="240"/>
    </row>
    <row r="5" spans="1:6" ht="15.75">
      <c r="A5" s="234" t="s">
        <v>37</v>
      </c>
      <c r="B5" s="242" t="s">
        <v>38</v>
      </c>
      <c r="C5" s="242" t="s">
        <v>39</v>
      </c>
      <c r="D5" s="244" t="s">
        <v>40</v>
      </c>
      <c r="E5" s="237" t="s">
        <v>364</v>
      </c>
      <c r="F5" s="238"/>
    </row>
    <row r="6" spans="1:6" ht="78.75">
      <c r="A6" s="235"/>
      <c r="B6" s="243"/>
      <c r="C6" s="243"/>
      <c r="D6" s="245"/>
      <c r="E6" s="100" t="s">
        <v>41</v>
      </c>
      <c r="F6" s="100" t="s">
        <v>171</v>
      </c>
    </row>
    <row r="7" spans="1:6" s="77" customFormat="1">
      <c r="A7" s="135" t="s">
        <v>42</v>
      </c>
      <c r="B7" s="78">
        <v>1</v>
      </c>
      <c r="C7" s="78">
        <v>2</v>
      </c>
      <c r="D7" s="78">
        <v>3</v>
      </c>
      <c r="E7" s="78">
        <v>4</v>
      </c>
      <c r="F7" s="78">
        <v>5</v>
      </c>
    </row>
    <row r="8" spans="1:6" ht="34.5" customHeight="1">
      <c r="A8" s="76" t="s">
        <v>61</v>
      </c>
      <c r="B8" s="165">
        <v>3056</v>
      </c>
      <c r="C8" s="165">
        <v>1393</v>
      </c>
      <c r="D8" s="81">
        <f>B8-C8</f>
        <v>1663</v>
      </c>
      <c r="E8" s="165">
        <v>36</v>
      </c>
      <c r="F8" s="165">
        <v>994</v>
      </c>
    </row>
    <row r="9" spans="1:6" ht="36" customHeight="1">
      <c r="A9" s="76" t="s">
        <v>60</v>
      </c>
      <c r="B9" s="165">
        <v>1898</v>
      </c>
      <c r="C9" s="165">
        <v>1005</v>
      </c>
      <c r="D9" s="81">
        <f>B9-C9</f>
        <v>893</v>
      </c>
      <c r="E9" s="165">
        <v>57</v>
      </c>
      <c r="F9" s="165">
        <v>499</v>
      </c>
    </row>
    <row r="10" spans="1:6" ht="33" customHeight="1">
      <c r="A10" s="76" t="s">
        <v>92</v>
      </c>
      <c r="B10" s="165">
        <v>1834</v>
      </c>
      <c r="C10" s="165">
        <v>1201</v>
      </c>
      <c r="D10" s="81">
        <f>B10-C10</f>
        <v>633</v>
      </c>
      <c r="E10" s="165">
        <v>17</v>
      </c>
      <c r="F10" s="165">
        <v>134</v>
      </c>
    </row>
    <row r="11" spans="1:6" ht="31.5">
      <c r="A11" s="76" t="s">
        <v>63</v>
      </c>
      <c r="B11" s="165">
        <v>791</v>
      </c>
      <c r="C11" s="165">
        <v>318</v>
      </c>
      <c r="D11" s="81">
        <f>B11-C11</f>
        <v>473</v>
      </c>
      <c r="E11" s="165">
        <v>33</v>
      </c>
      <c r="F11" s="165">
        <v>550</v>
      </c>
    </row>
    <row r="12" spans="1:6" ht="15.75">
      <c r="A12" s="76" t="s">
        <v>65</v>
      </c>
      <c r="B12" s="165">
        <v>600</v>
      </c>
      <c r="C12" s="165">
        <v>219</v>
      </c>
      <c r="D12" s="81">
        <f>B12-C12</f>
        <v>381</v>
      </c>
      <c r="E12" s="165">
        <v>10</v>
      </c>
      <c r="F12" s="165">
        <v>357</v>
      </c>
    </row>
    <row r="13" spans="1:6" ht="15.75">
      <c r="A13" s="76" t="s">
        <v>67</v>
      </c>
      <c r="B13" s="165">
        <v>570</v>
      </c>
      <c r="C13" s="165">
        <v>275</v>
      </c>
      <c r="D13" s="81">
        <f>B13-C13</f>
        <v>295</v>
      </c>
      <c r="E13" s="165">
        <v>28</v>
      </c>
      <c r="F13" s="165">
        <v>249</v>
      </c>
    </row>
    <row r="14" spans="1:6" ht="15.75">
      <c r="A14" s="76" t="s">
        <v>62</v>
      </c>
      <c r="B14" s="165">
        <v>508</v>
      </c>
      <c r="C14" s="165">
        <v>195</v>
      </c>
      <c r="D14" s="81">
        <f>B14-C14</f>
        <v>313</v>
      </c>
      <c r="E14" s="165">
        <v>26</v>
      </c>
      <c r="F14" s="165">
        <v>286</v>
      </c>
    </row>
    <row r="15" spans="1:6" ht="15.75">
      <c r="A15" s="76" t="s">
        <v>82</v>
      </c>
      <c r="B15" s="165">
        <v>446</v>
      </c>
      <c r="C15" s="165">
        <v>480</v>
      </c>
      <c r="D15" s="81">
        <f>B15-C15</f>
        <v>-34</v>
      </c>
      <c r="E15" s="165">
        <v>9</v>
      </c>
      <c r="F15" s="165">
        <v>68</v>
      </c>
    </row>
    <row r="16" spans="1:6" ht="15.75">
      <c r="A16" s="76" t="s">
        <v>70</v>
      </c>
      <c r="B16" s="165">
        <v>434</v>
      </c>
      <c r="C16" s="165">
        <v>179</v>
      </c>
      <c r="D16" s="81">
        <f>B16-C16</f>
        <v>255</v>
      </c>
      <c r="E16" s="165">
        <v>15</v>
      </c>
      <c r="F16" s="165">
        <v>116</v>
      </c>
    </row>
    <row r="17" spans="1:6" ht="31.5">
      <c r="A17" s="76" t="s">
        <v>66</v>
      </c>
      <c r="B17" s="165">
        <v>428</v>
      </c>
      <c r="C17" s="165">
        <v>229</v>
      </c>
      <c r="D17" s="81">
        <f>B17-C17</f>
        <v>199</v>
      </c>
      <c r="E17" s="165">
        <v>15</v>
      </c>
      <c r="F17" s="165">
        <v>343</v>
      </c>
    </row>
    <row r="18" spans="1:6" ht="31.5">
      <c r="A18" s="76" t="s">
        <v>208</v>
      </c>
      <c r="B18" s="165">
        <v>425</v>
      </c>
      <c r="C18" s="165">
        <v>313</v>
      </c>
      <c r="D18" s="81">
        <f>B18-C18</f>
        <v>112</v>
      </c>
      <c r="E18" s="165">
        <v>0</v>
      </c>
      <c r="F18" s="165">
        <v>4</v>
      </c>
    </row>
    <row r="19" spans="1:6" ht="15.75">
      <c r="A19" s="76" t="s">
        <v>69</v>
      </c>
      <c r="B19" s="165">
        <v>423</v>
      </c>
      <c r="C19" s="165">
        <v>101</v>
      </c>
      <c r="D19" s="81">
        <f>B19-C19</f>
        <v>322</v>
      </c>
      <c r="E19" s="165">
        <v>38</v>
      </c>
      <c r="F19" s="165">
        <v>115</v>
      </c>
    </row>
    <row r="20" spans="1:6" ht="15.75">
      <c r="A20" s="76" t="s">
        <v>71</v>
      </c>
      <c r="B20" s="165">
        <v>382</v>
      </c>
      <c r="C20" s="165">
        <v>74</v>
      </c>
      <c r="D20" s="81">
        <f>B20-C20</f>
        <v>308</v>
      </c>
      <c r="E20" s="165">
        <v>3</v>
      </c>
      <c r="F20" s="165">
        <v>181</v>
      </c>
    </row>
    <row r="21" spans="1:6" ht="31.5">
      <c r="A21" s="76" t="s">
        <v>68</v>
      </c>
      <c r="B21" s="165">
        <v>375</v>
      </c>
      <c r="C21" s="165">
        <v>93</v>
      </c>
      <c r="D21" s="81">
        <f>B21-C21</f>
        <v>282</v>
      </c>
      <c r="E21" s="165">
        <v>15</v>
      </c>
      <c r="F21" s="165">
        <v>203</v>
      </c>
    </row>
    <row r="22" spans="1:6" ht="78.75">
      <c r="A22" s="76" t="s">
        <v>231</v>
      </c>
      <c r="B22" s="165">
        <v>362</v>
      </c>
      <c r="C22" s="165">
        <v>73</v>
      </c>
      <c r="D22" s="81">
        <f>B22-C22</f>
        <v>289</v>
      </c>
      <c r="E22" s="165">
        <v>7</v>
      </c>
      <c r="F22" s="165">
        <v>42</v>
      </c>
    </row>
    <row r="23" spans="1:6" ht="15.75">
      <c r="A23" s="76" t="s">
        <v>72</v>
      </c>
      <c r="B23" s="165">
        <v>356</v>
      </c>
      <c r="C23" s="165">
        <v>138</v>
      </c>
      <c r="D23" s="81">
        <f>B23-C23</f>
        <v>218</v>
      </c>
      <c r="E23" s="165">
        <v>18</v>
      </c>
      <c r="F23" s="165">
        <v>226</v>
      </c>
    </row>
    <row r="24" spans="1:6" ht="15.75">
      <c r="A24" s="76" t="s">
        <v>64</v>
      </c>
      <c r="B24" s="165">
        <v>295</v>
      </c>
      <c r="C24" s="165">
        <v>69</v>
      </c>
      <c r="D24" s="81">
        <f>B24-C24</f>
        <v>226</v>
      </c>
      <c r="E24" s="165">
        <v>12</v>
      </c>
      <c r="F24" s="165">
        <v>98</v>
      </c>
    </row>
    <row r="25" spans="1:6" ht="94.5">
      <c r="A25" s="76" t="s">
        <v>75</v>
      </c>
      <c r="B25" s="165">
        <v>276</v>
      </c>
      <c r="C25" s="165">
        <v>44</v>
      </c>
      <c r="D25" s="81">
        <f>B25-C25</f>
        <v>232</v>
      </c>
      <c r="E25" s="165">
        <v>14</v>
      </c>
      <c r="F25" s="165">
        <v>129</v>
      </c>
    </row>
    <row r="26" spans="1:6" ht="31.5">
      <c r="A26" s="76" t="s">
        <v>73</v>
      </c>
      <c r="B26" s="165">
        <v>247</v>
      </c>
      <c r="C26" s="165">
        <v>58</v>
      </c>
      <c r="D26" s="81">
        <f>B26-C26</f>
        <v>189</v>
      </c>
      <c r="E26" s="165">
        <v>6</v>
      </c>
      <c r="F26" s="165">
        <v>89</v>
      </c>
    </row>
    <row r="27" spans="1:6" ht="15.75">
      <c r="A27" s="76" t="s">
        <v>83</v>
      </c>
      <c r="B27" s="165">
        <v>213</v>
      </c>
      <c r="C27" s="165">
        <v>99</v>
      </c>
      <c r="D27" s="81">
        <f>B27-C27</f>
        <v>114</v>
      </c>
      <c r="E27" s="165">
        <v>9</v>
      </c>
      <c r="F27" s="165">
        <v>65</v>
      </c>
    </row>
    <row r="28" spans="1:6" ht="15.75">
      <c r="A28" s="76" t="s">
        <v>76</v>
      </c>
      <c r="B28" s="165">
        <v>205</v>
      </c>
      <c r="C28" s="165">
        <v>65</v>
      </c>
      <c r="D28" s="81">
        <f>B28-C28</f>
        <v>140</v>
      </c>
      <c r="E28" s="165">
        <v>20</v>
      </c>
      <c r="F28" s="165">
        <v>85</v>
      </c>
    </row>
    <row r="29" spans="1:6" ht="15.75">
      <c r="A29" s="76" t="s">
        <v>149</v>
      </c>
      <c r="B29" s="165">
        <v>204</v>
      </c>
      <c r="C29" s="165">
        <v>56</v>
      </c>
      <c r="D29" s="81">
        <f>B29-C29</f>
        <v>148</v>
      </c>
      <c r="E29" s="165">
        <v>1</v>
      </c>
      <c r="F29" s="165">
        <v>146</v>
      </c>
    </row>
    <row r="30" spans="1:6" ht="78.75">
      <c r="A30" s="76" t="s">
        <v>191</v>
      </c>
      <c r="B30" s="165">
        <v>182</v>
      </c>
      <c r="C30" s="165">
        <v>126</v>
      </c>
      <c r="D30" s="81">
        <f>B30-C30</f>
        <v>56</v>
      </c>
      <c r="E30" s="165">
        <v>1</v>
      </c>
      <c r="F30" s="165">
        <v>71</v>
      </c>
    </row>
    <row r="31" spans="1:6" ht="15.75">
      <c r="A31" s="76" t="s">
        <v>192</v>
      </c>
      <c r="B31" s="165">
        <v>164</v>
      </c>
      <c r="C31" s="165">
        <v>61</v>
      </c>
      <c r="D31" s="81">
        <f>B31-C31</f>
        <v>103</v>
      </c>
      <c r="E31" s="165">
        <v>3</v>
      </c>
      <c r="F31" s="165">
        <v>22</v>
      </c>
    </row>
    <row r="32" spans="1:6" ht="31.5">
      <c r="A32" s="76" t="s">
        <v>77</v>
      </c>
      <c r="B32" s="165">
        <v>158</v>
      </c>
      <c r="C32" s="165">
        <v>57</v>
      </c>
      <c r="D32" s="81">
        <f>B32-C32</f>
        <v>101</v>
      </c>
      <c r="E32" s="165">
        <v>16</v>
      </c>
      <c r="F32" s="165">
        <v>121</v>
      </c>
    </row>
    <row r="33" spans="1:6" ht="31.5">
      <c r="A33" s="76" t="s">
        <v>173</v>
      </c>
      <c r="B33" s="165">
        <v>150</v>
      </c>
      <c r="C33" s="165">
        <v>7</v>
      </c>
      <c r="D33" s="81">
        <f>B33-C33</f>
        <v>143</v>
      </c>
      <c r="E33" s="165">
        <v>3</v>
      </c>
      <c r="F33" s="165">
        <v>17</v>
      </c>
    </row>
    <row r="34" spans="1:6" ht="63">
      <c r="A34" s="76" t="s">
        <v>190</v>
      </c>
      <c r="B34" s="165">
        <v>145</v>
      </c>
      <c r="C34" s="165">
        <v>109</v>
      </c>
      <c r="D34" s="81">
        <f>B34-C34</f>
        <v>36</v>
      </c>
      <c r="E34" s="165">
        <v>0</v>
      </c>
      <c r="F34" s="165">
        <v>16</v>
      </c>
    </row>
    <row r="35" spans="1:6" ht="35.25" customHeight="1">
      <c r="A35" s="76" t="s">
        <v>261</v>
      </c>
      <c r="B35" s="165">
        <v>145</v>
      </c>
      <c r="C35" s="165">
        <v>32</v>
      </c>
      <c r="D35" s="81">
        <f>B35-C35</f>
        <v>113</v>
      </c>
      <c r="E35" s="165">
        <v>5</v>
      </c>
      <c r="F35" s="165">
        <v>27</v>
      </c>
    </row>
    <row r="36" spans="1:6" ht="63">
      <c r="A36" s="76" t="s">
        <v>91</v>
      </c>
      <c r="B36" s="165">
        <v>144</v>
      </c>
      <c r="C36" s="165">
        <v>19</v>
      </c>
      <c r="D36" s="81">
        <f>B36-C36</f>
        <v>125</v>
      </c>
      <c r="E36" s="165">
        <v>15</v>
      </c>
      <c r="F36" s="165">
        <v>28</v>
      </c>
    </row>
    <row r="37" spans="1:6" ht="47.25">
      <c r="A37" s="76" t="s">
        <v>198</v>
      </c>
      <c r="B37" s="165">
        <v>141</v>
      </c>
      <c r="C37" s="165">
        <v>27</v>
      </c>
      <c r="D37" s="81">
        <f>B37-C37</f>
        <v>114</v>
      </c>
      <c r="E37" s="165">
        <v>4</v>
      </c>
      <c r="F37" s="165">
        <v>114</v>
      </c>
    </row>
    <row r="38" spans="1:6" ht="15.75">
      <c r="A38" s="76" t="s">
        <v>74</v>
      </c>
      <c r="B38" s="165">
        <v>140</v>
      </c>
      <c r="C38" s="165">
        <v>62</v>
      </c>
      <c r="D38" s="81">
        <f>B38-C38</f>
        <v>78</v>
      </c>
      <c r="E38" s="165">
        <v>6</v>
      </c>
      <c r="F38" s="165">
        <v>90</v>
      </c>
    </row>
    <row r="39" spans="1:6" ht="31.5">
      <c r="A39" s="76" t="s">
        <v>206</v>
      </c>
      <c r="B39" s="165">
        <v>134</v>
      </c>
      <c r="C39" s="165">
        <v>49</v>
      </c>
      <c r="D39" s="81">
        <f>B39-C39</f>
        <v>85</v>
      </c>
      <c r="E39" s="165">
        <v>5</v>
      </c>
      <c r="F39" s="165">
        <v>61</v>
      </c>
    </row>
    <row r="40" spans="1:6" ht="15.75">
      <c r="A40" s="76" t="s">
        <v>80</v>
      </c>
      <c r="B40" s="165">
        <v>133</v>
      </c>
      <c r="C40" s="165">
        <v>19</v>
      </c>
      <c r="D40" s="81">
        <f>B40-C40</f>
        <v>114</v>
      </c>
      <c r="E40" s="165">
        <v>14</v>
      </c>
      <c r="F40" s="165">
        <v>36</v>
      </c>
    </row>
    <row r="41" spans="1:6" ht="63">
      <c r="A41" s="76" t="s">
        <v>78</v>
      </c>
      <c r="B41" s="165">
        <v>130</v>
      </c>
      <c r="C41" s="165">
        <v>25</v>
      </c>
      <c r="D41" s="81">
        <f>B41-C41</f>
        <v>105</v>
      </c>
      <c r="E41" s="165">
        <v>16</v>
      </c>
      <c r="F41" s="165">
        <v>22</v>
      </c>
    </row>
    <row r="42" spans="1:6" ht="15.75">
      <c r="A42" s="76" t="s">
        <v>89</v>
      </c>
      <c r="B42" s="165">
        <v>129</v>
      </c>
      <c r="C42" s="165">
        <v>34</v>
      </c>
      <c r="D42" s="81">
        <f>B42-C42</f>
        <v>95</v>
      </c>
      <c r="E42" s="165">
        <v>8</v>
      </c>
      <c r="F42" s="165">
        <v>58</v>
      </c>
    </row>
    <row r="43" spans="1:6" ht="15.75">
      <c r="A43" s="76" t="s">
        <v>103</v>
      </c>
      <c r="B43" s="165">
        <v>123</v>
      </c>
      <c r="C43" s="165">
        <v>57</v>
      </c>
      <c r="D43" s="81">
        <f>B43-C43</f>
        <v>66</v>
      </c>
      <c r="E43" s="165">
        <v>1</v>
      </c>
      <c r="F43" s="165">
        <v>55</v>
      </c>
    </row>
    <row r="44" spans="1:6" ht="22.5" customHeight="1">
      <c r="A44" s="76" t="s">
        <v>105</v>
      </c>
      <c r="B44" s="165">
        <v>122</v>
      </c>
      <c r="C44" s="165">
        <v>27</v>
      </c>
      <c r="D44" s="81">
        <f>B44-C44</f>
        <v>95</v>
      </c>
      <c r="E44" s="165">
        <v>17</v>
      </c>
      <c r="F44" s="165">
        <v>29</v>
      </c>
    </row>
    <row r="45" spans="1:6" ht="15.75">
      <c r="A45" s="76" t="s">
        <v>152</v>
      </c>
      <c r="B45" s="165">
        <v>121</v>
      </c>
      <c r="C45" s="165">
        <v>32</v>
      </c>
      <c r="D45" s="81">
        <f>B45-C45</f>
        <v>89</v>
      </c>
      <c r="E45" s="165">
        <v>10</v>
      </c>
      <c r="F45" s="165">
        <v>31</v>
      </c>
    </row>
    <row r="46" spans="1:6" ht="15.75">
      <c r="A46" s="76" t="s">
        <v>114</v>
      </c>
      <c r="B46" s="165">
        <v>115</v>
      </c>
      <c r="C46" s="165">
        <v>26</v>
      </c>
      <c r="D46" s="81">
        <f>B46-C46</f>
        <v>89</v>
      </c>
      <c r="E46" s="165">
        <v>7</v>
      </c>
      <c r="F46" s="165">
        <v>9</v>
      </c>
    </row>
    <row r="47" spans="1:6" ht="15.75">
      <c r="A47" s="76" t="s">
        <v>110</v>
      </c>
      <c r="B47" s="165">
        <v>110</v>
      </c>
      <c r="C47" s="165">
        <v>30</v>
      </c>
      <c r="D47" s="81">
        <f>B47-C47</f>
        <v>80</v>
      </c>
      <c r="E47" s="165">
        <v>2</v>
      </c>
      <c r="F47" s="165">
        <v>24</v>
      </c>
    </row>
    <row r="48" spans="1:6" ht="15.75">
      <c r="A48" s="76" t="s">
        <v>79</v>
      </c>
      <c r="B48" s="165">
        <v>109</v>
      </c>
      <c r="C48" s="165">
        <v>40</v>
      </c>
      <c r="D48" s="81">
        <f>B48-C48</f>
        <v>69</v>
      </c>
      <c r="E48" s="165">
        <v>19</v>
      </c>
      <c r="F48" s="165">
        <v>57</v>
      </c>
    </row>
    <row r="49" spans="1:6" ht="15.75">
      <c r="A49" s="76" t="s">
        <v>119</v>
      </c>
      <c r="B49" s="165">
        <v>105</v>
      </c>
      <c r="C49" s="165">
        <v>24</v>
      </c>
      <c r="D49" s="81">
        <f>B49-C49</f>
        <v>81</v>
      </c>
      <c r="E49" s="165">
        <v>5</v>
      </c>
      <c r="F49" s="165">
        <v>47</v>
      </c>
    </row>
    <row r="50" spans="1:6" ht="31.5">
      <c r="A50" s="76" t="s">
        <v>84</v>
      </c>
      <c r="B50" s="165">
        <v>101</v>
      </c>
      <c r="C50" s="165">
        <v>24</v>
      </c>
      <c r="D50" s="81">
        <f>B50-C50</f>
        <v>77</v>
      </c>
      <c r="E50" s="165">
        <v>8</v>
      </c>
      <c r="F50" s="165">
        <v>53</v>
      </c>
    </row>
    <row r="51" spans="1:6" ht="15.75">
      <c r="A51" s="76" t="s">
        <v>112</v>
      </c>
      <c r="B51" s="165">
        <v>97</v>
      </c>
      <c r="C51" s="165">
        <v>40</v>
      </c>
      <c r="D51" s="81">
        <f>B51-C51</f>
        <v>57</v>
      </c>
      <c r="E51" s="165">
        <v>6</v>
      </c>
      <c r="F51" s="165">
        <v>55</v>
      </c>
    </row>
    <row r="52" spans="1:6" ht="15.75">
      <c r="A52" s="76" t="s">
        <v>251</v>
      </c>
      <c r="B52" s="165">
        <v>97</v>
      </c>
      <c r="C52" s="165">
        <v>26</v>
      </c>
      <c r="D52" s="81">
        <f>B52-C52</f>
        <v>71</v>
      </c>
      <c r="E52" s="165">
        <v>6</v>
      </c>
      <c r="F52" s="165">
        <v>69</v>
      </c>
    </row>
    <row r="53" spans="1:6" ht="15.75">
      <c r="A53" s="76" t="s">
        <v>87</v>
      </c>
      <c r="B53" s="165">
        <v>96</v>
      </c>
      <c r="C53" s="165">
        <v>35</v>
      </c>
      <c r="D53" s="81">
        <f>B53-C53</f>
        <v>61</v>
      </c>
      <c r="E53" s="165">
        <v>3</v>
      </c>
      <c r="F53" s="165">
        <v>85</v>
      </c>
    </row>
    <row r="54" spans="1:6" ht="14.25" customHeight="1">
      <c r="A54" s="76" t="s">
        <v>85</v>
      </c>
      <c r="B54" s="165">
        <v>94</v>
      </c>
      <c r="C54" s="165">
        <v>40</v>
      </c>
      <c r="D54" s="81">
        <f>B54-C54</f>
        <v>54</v>
      </c>
      <c r="E54" s="165">
        <v>4</v>
      </c>
      <c r="F54" s="165">
        <v>48</v>
      </c>
    </row>
    <row r="55" spans="1:6" ht="31.5">
      <c r="A55" s="76" t="s">
        <v>90</v>
      </c>
      <c r="B55" s="165">
        <v>92</v>
      </c>
      <c r="C55" s="165">
        <v>37</v>
      </c>
      <c r="D55" s="81">
        <f>B55-C55</f>
        <v>55</v>
      </c>
      <c r="E55" s="165">
        <v>3</v>
      </c>
      <c r="F55" s="165">
        <v>92</v>
      </c>
    </row>
    <row r="56" spans="1:6" ht="31.5">
      <c r="A56" s="76" t="s">
        <v>174</v>
      </c>
      <c r="B56" s="165">
        <v>91</v>
      </c>
      <c r="C56" s="165">
        <v>17</v>
      </c>
      <c r="D56" s="81">
        <f>B56-C56</f>
        <v>74</v>
      </c>
      <c r="E56" s="165">
        <v>0</v>
      </c>
      <c r="F56" s="165">
        <v>33</v>
      </c>
    </row>
    <row r="57" spans="1:6" ht="15.75">
      <c r="A57" s="76" t="s">
        <v>188</v>
      </c>
      <c r="B57" s="165">
        <v>87</v>
      </c>
      <c r="C57" s="165">
        <v>52</v>
      </c>
      <c r="D57" s="81">
        <f>B57-C57</f>
        <v>35</v>
      </c>
      <c r="E57" s="165">
        <v>3</v>
      </c>
      <c r="F57" s="165">
        <v>25</v>
      </c>
    </row>
  </sheetData>
  <mergeCells count="9">
    <mergeCell ref="A5:A6"/>
    <mergeCell ref="A3:F3"/>
    <mergeCell ref="A1:F1"/>
    <mergeCell ref="E5:F5"/>
    <mergeCell ref="A4:F4"/>
    <mergeCell ref="A2:F2"/>
    <mergeCell ref="B5:B6"/>
    <mergeCell ref="C5:C6"/>
    <mergeCell ref="D5:D6"/>
  </mergeCells>
  <pageMargins left="0.31496062992125984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135"/>
  <sheetViews>
    <sheetView tabSelected="1" workbookViewId="0">
      <selection activeCell="E5" sqref="E5:F5"/>
    </sheetView>
  </sheetViews>
  <sheetFormatPr defaultRowHeight="15.75"/>
  <cols>
    <col min="1" max="1" width="33.28515625" style="155" customWidth="1"/>
    <col min="2" max="2" width="9.28515625" style="159" customWidth="1"/>
    <col min="3" max="3" width="12.85546875" style="160" customWidth="1"/>
    <col min="4" max="4" width="14" style="160" customWidth="1"/>
    <col min="5" max="5" width="13.85546875" style="160" customWidth="1"/>
    <col min="6" max="6" width="17.5703125" style="160" customWidth="1"/>
    <col min="7" max="16384" width="9.140625" style="154"/>
  </cols>
  <sheetData>
    <row r="1" spans="1:6" ht="18.75">
      <c r="A1" s="246" t="s">
        <v>35</v>
      </c>
      <c r="B1" s="246"/>
      <c r="C1" s="246"/>
      <c r="D1" s="246"/>
      <c r="E1" s="246"/>
      <c r="F1" s="246"/>
    </row>
    <row r="2" spans="1:6" ht="18.75">
      <c r="A2" s="254" t="s">
        <v>371</v>
      </c>
      <c r="B2" s="254"/>
      <c r="C2" s="254"/>
      <c r="D2" s="254"/>
      <c r="E2" s="254"/>
      <c r="F2" s="254"/>
    </row>
    <row r="3" spans="1:6">
      <c r="A3" s="247" t="s">
        <v>43</v>
      </c>
      <c r="B3" s="247"/>
      <c r="C3" s="247"/>
      <c r="D3" s="247"/>
      <c r="E3" s="247"/>
      <c r="F3" s="247"/>
    </row>
    <row r="4" spans="1:6">
      <c r="A4" s="252" t="str">
        <f>'2,3'!A4:F4</f>
        <v>Черкаська область</v>
      </c>
      <c r="B4" s="253"/>
      <c r="C4" s="253"/>
      <c r="D4" s="253"/>
      <c r="E4" s="253"/>
      <c r="F4" s="253"/>
    </row>
    <row r="5" spans="1:6">
      <c r="A5" s="248" t="s">
        <v>37</v>
      </c>
      <c r="B5" s="249" t="s">
        <v>38</v>
      </c>
      <c r="C5" s="249" t="s">
        <v>39</v>
      </c>
      <c r="D5" s="249" t="s">
        <v>40</v>
      </c>
      <c r="E5" s="250" t="s">
        <v>287</v>
      </c>
      <c r="F5" s="250"/>
    </row>
    <row r="6" spans="1:6">
      <c r="A6" s="248"/>
      <c r="B6" s="249"/>
      <c r="C6" s="249"/>
      <c r="D6" s="249"/>
      <c r="E6" s="249" t="s">
        <v>41</v>
      </c>
      <c r="F6" s="251" t="str">
        <f>C5</f>
        <v>Чисельність безробітних, осіб</v>
      </c>
    </row>
    <row r="7" spans="1:6" ht="30" customHeight="1">
      <c r="A7" s="248"/>
      <c r="B7" s="249"/>
      <c r="C7" s="249"/>
      <c r="D7" s="249"/>
      <c r="E7" s="249"/>
      <c r="F7" s="251"/>
    </row>
    <row r="8" spans="1:6" s="164" customFormat="1" ht="11.25">
      <c r="A8" s="161" t="s">
        <v>44</v>
      </c>
      <c r="B8" s="162">
        <v>1</v>
      </c>
      <c r="C8" s="163">
        <v>2</v>
      </c>
      <c r="D8" s="163">
        <v>4</v>
      </c>
      <c r="E8" s="163">
        <v>4</v>
      </c>
      <c r="F8" s="163">
        <v>5</v>
      </c>
    </row>
    <row r="9" spans="1:6" ht="18.75">
      <c r="A9" s="291" t="s">
        <v>45</v>
      </c>
      <c r="B9" s="291"/>
      <c r="C9" s="291"/>
      <c r="D9" s="291"/>
      <c r="E9" s="291"/>
      <c r="F9" s="291"/>
    </row>
    <row r="10" spans="1:6">
      <c r="A10" s="79" t="s">
        <v>77</v>
      </c>
      <c r="B10" s="80">
        <v>158</v>
      </c>
      <c r="C10" s="80">
        <v>57</v>
      </c>
      <c r="D10" s="81">
        <f>B10-C10</f>
        <v>101</v>
      </c>
      <c r="E10" s="80">
        <v>16</v>
      </c>
      <c r="F10" s="81">
        <v>121</v>
      </c>
    </row>
    <row r="11" spans="1:6">
      <c r="A11" s="79" t="s">
        <v>88</v>
      </c>
      <c r="B11" s="80">
        <v>71</v>
      </c>
      <c r="C11" s="81">
        <v>57</v>
      </c>
      <c r="D11" s="81">
        <f>B11-C11</f>
        <v>14</v>
      </c>
      <c r="E11" s="81">
        <v>4</v>
      </c>
      <c r="F11" s="81">
        <v>83</v>
      </c>
    </row>
    <row r="12" spans="1:6">
      <c r="A12" s="79" t="s">
        <v>95</v>
      </c>
      <c r="B12" s="80">
        <v>66</v>
      </c>
      <c r="C12" s="81">
        <v>36</v>
      </c>
      <c r="D12" s="81">
        <f t="shared" ref="D12:D20" si="0">B12-C12</f>
        <v>30</v>
      </c>
      <c r="E12" s="81">
        <v>3</v>
      </c>
      <c r="F12" s="81">
        <v>84</v>
      </c>
    </row>
    <row r="13" spans="1:6">
      <c r="A13" s="79" t="s">
        <v>203</v>
      </c>
      <c r="B13" s="80">
        <v>61</v>
      </c>
      <c r="C13" s="81">
        <v>45</v>
      </c>
      <c r="D13" s="81">
        <f t="shared" si="0"/>
        <v>16</v>
      </c>
      <c r="E13" s="81">
        <v>1</v>
      </c>
      <c r="F13" s="81">
        <v>54</v>
      </c>
    </row>
    <row r="14" spans="1:6">
      <c r="A14" s="79" t="s">
        <v>187</v>
      </c>
      <c r="B14" s="80">
        <v>54</v>
      </c>
      <c r="C14" s="81">
        <v>13</v>
      </c>
      <c r="D14" s="81">
        <f t="shared" si="0"/>
        <v>41</v>
      </c>
      <c r="E14" s="81">
        <v>6</v>
      </c>
      <c r="F14" s="81">
        <v>37</v>
      </c>
    </row>
    <row r="15" spans="1:6">
      <c r="A15" s="79" t="s">
        <v>116</v>
      </c>
      <c r="B15" s="80">
        <v>49</v>
      </c>
      <c r="C15" s="81">
        <v>10</v>
      </c>
      <c r="D15" s="81">
        <f t="shared" si="0"/>
        <v>39</v>
      </c>
      <c r="E15" s="81">
        <v>0</v>
      </c>
      <c r="F15" s="81">
        <v>27</v>
      </c>
    </row>
    <row r="16" spans="1:6">
      <c r="A16" s="82" t="s">
        <v>93</v>
      </c>
      <c r="B16" s="80">
        <v>44</v>
      </c>
      <c r="C16" s="81">
        <v>22</v>
      </c>
      <c r="D16" s="81">
        <f t="shared" si="0"/>
        <v>22</v>
      </c>
      <c r="E16" s="81">
        <v>3</v>
      </c>
      <c r="F16" s="81">
        <v>52</v>
      </c>
    </row>
    <row r="17" spans="1:6" ht="31.5">
      <c r="A17" s="82" t="s">
        <v>204</v>
      </c>
      <c r="B17" s="80">
        <v>37</v>
      </c>
      <c r="C17" s="81">
        <v>12</v>
      </c>
      <c r="D17" s="81">
        <f t="shared" si="0"/>
        <v>25</v>
      </c>
      <c r="E17" s="81">
        <v>1</v>
      </c>
      <c r="F17" s="81">
        <v>29</v>
      </c>
    </row>
    <row r="18" spans="1:6">
      <c r="A18" s="82" t="s">
        <v>175</v>
      </c>
      <c r="B18" s="80">
        <v>35</v>
      </c>
      <c r="C18" s="81">
        <v>17</v>
      </c>
      <c r="D18" s="81">
        <f t="shared" si="0"/>
        <v>18</v>
      </c>
      <c r="E18" s="81">
        <v>1</v>
      </c>
      <c r="F18" s="81">
        <v>55</v>
      </c>
    </row>
    <row r="19" spans="1:6">
      <c r="A19" s="82" t="s">
        <v>94</v>
      </c>
      <c r="B19" s="80">
        <v>34</v>
      </c>
      <c r="C19" s="81">
        <v>17</v>
      </c>
      <c r="D19" s="81">
        <f t="shared" si="0"/>
        <v>17</v>
      </c>
      <c r="E19" s="81">
        <v>3</v>
      </c>
      <c r="F19" s="81">
        <v>29</v>
      </c>
    </row>
    <row r="20" spans="1:6">
      <c r="A20" s="79" t="s">
        <v>115</v>
      </c>
      <c r="B20" s="80">
        <v>28</v>
      </c>
      <c r="C20" s="80">
        <v>18</v>
      </c>
      <c r="D20" s="81">
        <f t="shared" si="0"/>
        <v>10</v>
      </c>
      <c r="E20" s="80">
        <v>4</v>
      </c>
      <c r="F20" s="81">
        <v>22</v>
      </c>
    </row>
    <row r="21" spans="1:6" ht="18.75">
      <c r="A21" s="291" t="s">
        <v>27</v>
      </c>
      <c r="B21" s="291"/>
      <c r="C21" s="291"/>
      <c r="D21" s="291"/>
      <c r="E21" s="291"/>
      <c r="F21" s="291"/>
    </row>
    <row r="22" spans="1:6" ht="31.5">
      <c r="A22" s="146" t="s">
        <v>198</v>
      </c>
      <c r="B22" s="101">
        <v>141</v>
      </c>
      <c r="C22" s="101">
        <v>232</v>
      </c>
      <c r="D22" s="156">
        <f>B22-C22</f>
        <v>-91</v>
      </c>
      <c r="E22" s="101">
        <v>4</v>
      </c>
      <c r="F22" s="101">
        <v>114</v>
      </c>
    </row>
    <row r="23" spans="1:6">
      <c r="A23" s="146" t="s">
        <v>85</v>
      </c>
      <c r="B23" s="101">
        <v>94</v>
      </c>
      <c r="C23" s="101">
        <v>135</v>
      </c>
      <c r="D23" s="156">
        <f t="shared" ref="D23:D34" si="1">B23-C23</f>
        <v>-41</v>
      </c>
      <c r="E23" s="101">
        <v>4</v>
      </c>
      <c r="F23" s="101">
        <v>48</v>
      </c>
    </row>
    <row r="24" spans="1:6">
      <c r="A24" s="146" t="s">
        <v>188</v>
      </c>
      <c r="B24" s="101">
        <v>87</v>
      </c>
      <c r="C24" s="101">
        <v>99</v>
      </c>
      <c r="D24" s="156">
        <f t="shared" si="1"/>
        <v>-12</v>
      </c>
      <c r="E24" s="101">
        <v>3</v>
      </c>
      <c r="F24" s="101">
        <v>25</v>
      </c>
    </row>
    <row r="25" spans="1:6" ht="31.5">
      <c r="A25" s="146" t="s">
        <v>200</v>
      </c>
      <c r="B25" s="101">
        <v>64</v>
      </c>
      <c r="C25" s="101">
        <v>189</v>
      </c>
      <c r="D25" s="156">
        <f t="shared" si="1"/>
        <v>-125</v>
      </c>
      <c r="E25" s="101">
        <v>6</v>
      </c>
      <c r="F25" s="101">
        <v>99</v>
      </c>
    </row>
    <row r="26" spans="1:6">
      <c r="A26" s="146" t="s">
        <v>199</v>
      </c>
      <c r="B26" s="101">
        <v>56</v>
      </c>
      <c r="C26" s="101">
        <v>70</v>
      </c>
      <c r="D26" s="156">
        <f t="shared" si="1"/>
        <v>-14</v>
      </c>
      <c r="E26" s="101">
        <v>0</v>
      </c>
      <c r="F26" s="101">
        <v>22</v>
      </c>
    </row>
    <row r="27" spans="1:6">
      <c r="A27" s="146" t="s">
        <v>96</v>
      </c>
      <c r="B27" s="101">
        <v>54</v>
      </c>
      <c r="C27" s="101">
        <v>44</v>
      </c>
      <c r="D27" s="156">
        <f t="shared" si="1"/>
        <v>10</v>
      </c>
      <c r="E27" s="101">
        <v>3</v>
      </c>
      <c r="F27" s="101">
        <v>13</v>
      </c>
    </row>
    <row r="28" spans="1:6" ht="31.5">
      <c r="A28" s="146" t="s">
        <v>151</v>
      </c>
      <c r="B28" s="101">
        <v>51</v>
      </c>
      <c r="C28" s="101">
        <v>66</v>
      </c>
      <c r="D28" s="156">
        <f t="shared" si="1"/>
        <v>-15</v>
      </c>
      <c r="E28" s="101">
        <v>4</v>
      </c>
      <c r="F28" s="101">
        <v>34</v>
      </c>
    </row>
    <row r="29" spans="1:6">
      <c r="A29" s="146" t="s">
        <v>189</v>
      </c>
      <c r="B29" s="101">
        <v>49</v>
      </c>
      <c r="C29" s="101">
        <v>45</v>
      </c>
      <c r="D29" s="156">
        <f t="shared" si="1"/>
        <v>4</v>
      </c>
      <c r="E29" s="101">
        <v>9</v>
      </c>
      <c r="F29" s="101">
        <v>16</v>
      </c>
    </row>
    <row r="30" spans="1:6">
      <c r="A30" s="146" t="s">
        <v>205</v>
      </c>
      <c r="B30" s="101">
        <v>41</v>
      </c>
      <c r="C30" s="101">
        <v>94</v>
      </c>
      <c r="D30" s="156">
        <f t="shared" si="1"/>
        <v>-53</v>
      </c>
      <c r="E30" s="101">
        <v>1</v>
      </c>
      <c r="F30" s="101">
        <v>40</v>
      </c>
    </row>
    <row r="31" spans="1:6">
      <c r="A31" s="146" t="s">
        <v>97</v>
      </c>
      <c r="B31" s="101">
        <v>35</v>
      </c>
      <c r="C31" s="101">
        <v>60</v>
      </c>
      <c r="D31" s="156">
        <f t="shared" si="1"/>
        <v>-25</v>
      </c>
      <c r="E31" s="101">
        <v>3</v>
      </c>
      <c r="F31" s="101">
        <v>25</v>
      </c>
    </row>
    <row r="32" spans="1:6">
      <c r="A32" s="146" t="s">
        <v>366</v>
      </c>
      <c r="B32" s="101">
        <v>28</v>
      </c>
      <c r="C32" s="101">
        <v>45</v>
      </c>
      <c r="D32" s="156">
        <f t="shared" si="1"/>
        <v>-17</v>
      </c>
      <c r="E32" s="101">
        <v>4</v>
      </c>
      <c r="F32" s="101">
        <v>26</v>
      </c>
    </row>
    <row r="33" spans="1:6">
      <c r="A33" s="146" t="s">
        <v>367</v>
      </c>
      <c r="B33" s="101">
        <v>27</v>
      </c>
      <c r="C33" s="101">
        <v>15</v>
      </c>
      <c r="D33" s="156">
        <f t="shared" si="1"/>
        <v>12</v>
      </c>
      <c r="E33" s="101">
        <v>5</v>
      </c>
      <c r="F33" s="101">
        <v>8</v>
      </c>
    </row>
    <row r="34" spans="1:6">
      <c r="A34" s="146" t="s">
        <v>176</v>
      </c>
      <c r="B34" s="101">
        <v>26</v>
      </c>
      <c r="C34" s="101">
        <v>25</v>
      </c>
      <c r="D34" s="156">
        <f t="shared" si="1"/>
        <v>1</v>
      </c>
      <c r="E34" s="101">
        <v>1</v>
      </c>
      <c r="F34" s="101">
        <v>9</v>
      </c>
    </row>
    <row r="35" spans="1:6" ht="21.75" customHeight="1">
      <c r="A35" s="292" t="s">
        <v>28</v>
      </c>
      <c r="B35" s="293"/>
      <c r="C35" s="293"/>
      <c r="D35" s="293"/>
      <c r="E35" s="293"/>
      <c r="F35" s="294"/>
    </row>
    <row r="36" spans="1:6">
      <c r="A36" s="147" t="s">
        <v>62</v>
      </c>
      <c r="B36" s="101">
        <v>508</v>
      </c>
      <c r="C36" s="101">
        <v>687</v>
      </c>
      <c r="D36" s="81">
        <f>B36-C36</f>
        <v>-179</v>
      </c>
      <c r="E36" s="101">
        <v>26</v>
      </c>
      <c r="F36" s="101">
        <v>286</v>
      </c>
    </row>
    <row r="37" spans="1:6">
      <c r="A37" s="147" t="s">
        <v>64</v>
      </c>
      <c r="B37" s="101">
        <v>295</v>
      </c>
      <c r="C37" s="101">
        <v>237</v>
      </c>
      <c r="D37" s="81">
        <f t="shared" ref="D37:D50" si="2">B37-C37</f>
        <v>58</v>
      </c>
      <c r="E37" s="101">
        <v>12</v>
      </c>
      <c r="F37" s="101">
        <v>98</v>
      </c>
    </row>
    <row r="38" spans="1:6">
      <c r="A38" s="147" t="s">
        <v>79</v>
      </c>
      <c r="B38" s="101">
        <v>109</v>
      </c>
      <c r="C38" s="101">
        <v>127</v>
      </c>
      <c r="D38" s="81">
        <f t="shared" si="2"/>
        <v>-18</v>
      </c>
      <c r="E38" s="101">
        <v>19</v>
      </c>
      <c r="F38" s="101">
        <v>57</v>
      </c>
    </row>
    <row r="39" spans="1:6">
      <c r="A39" s="147" t="s">
        <v>101</v>
      </c>
      <c r="B39" s="101">
        <v>74</v>
      </c>
      <c r="C39" s="101">
        <v>140</v>
      </c>
      <c r="D39" s="81">
        <f t="shared" si="2"/>
        <v>-66</v>
      </c>
      <c r="E39" s="101">
        <v>4</v>
      </c>
      <c r="F39" s="101">
        <v>65</v>
      </c>
    </row>
    <row r="40" spans="1:6">
      <c r="A40" s="147" t="s">
        <v>222</v>
      </c>
      <c r="B40" s="101">
        <v>73</v>
      </c>
      <c r="C40" s="101">
        <v>4</v>
      </c>
      <c r="D40" s="81">
        <f t="shared" si="2"/>
        <v>69</v>
      </c>
      <c r="E40" s="101">
        <v>0</v>
      </c>
      <c r="F40" s="101">
        <v>0</v>
      </c>
    </row>
    <row r="41" spans="1:6">
      <c r="A41" s="147" t="s">
        <v>102</v>
      </c>
      <c r="B41" s="101">
        <v>65</v>
      </c>
      <c r="C41" s="101">
        <v>51</v>
      </c>
      <c r="D41" s="81">
        <f t="shared" si="2"/>
        <v>14</v>
      </c>
      <c r="E41" s="101">
        <v>4</v>
      </c>
      <c r="F41" s="101">
        <v>19</v>
      </c>
    </row>
    <row r="42" spans="1:6">
      <c r="A42" s="147" t="s">
        <v>100</v>
      </c>
      <c r="B42" s="101">
        <v>54</v>
      </c>
      <c r="C42" s="101">
        <v>68</v>
      </c>
      <c r="D42" s="81">
        <f t="shared" si="2"/>
        <v>-14</v>
      </c>
      <c r="E42" s="101">
        <v>6</v>
      </c>
      <c r="F42" s="101">
        <v>23</v>
      </c>
    </row>
    <row r="43" spans="1:6">
      <c r="A43" s="147" t="s">
        <v>252</v>
      </c>
      <c r="B43" s="101">
        <v>51</v>
      </c>
      <c r="C43" s="101">
        <v>94</v>
      </c>
      <c r="D43" s="81">
        <f t="shared" si="2"/>
        <v>-43</v>
      </c>
      <c r="E43" s="101">
        <v>0</v>
      </c>
      <c r="F43" s="101">
        <v>37</v>
      </c>
    </row>
    <row r="44" spans="1:6">
      <c r="A44" s="147" t="s">
        <v>177</v>
      </c>
      <c r="B44" s="101">
        <v>50</v>
      </c>
      <c r="C44" s="101">
        <v>46</v>
      </c>
      <c r="D44" s="81">
        <f t="shared" si="2"/>
        <v>4</v>
      </c>
      <c r="E44" s="101">
        <v>2</v>
      </c>
      <c r="F44" s="101">
        <v>18</v>
      </c>
    </row>
    <row r="45" spans="1:6">
      <c r="A45" s="147" t="s">
        <v>223</v>
      </c>
      <c r="B45" s="101">
        <v>35</v>
      </c>
      <c r="C45" s="101">
        <v>53</v>
      </c>
      <c r="D45" s="81">
        <f t="shared" si="2"/>
        <v>-18</v>
      </c>
      <c r="E45" s="101">
        <v>0</v>
      </c>
      <c r="F45" s="101">
        <v>23</v>
      </c>
    </row>
    <row r="46" spans="1:6">
      <c r="A46" s="147" t="s">
        <v>86</v>
      </c>
      <c r="B46" s="101">
        <v>33</v>
      </c>
      <c r="C46" s="101">
        <v>39</v>
      </c>
      <c r="D46" s="81">
        <f t="shared" si="2"/>
        <v>-6</v>
      </c>
      <c r="E46" s="101">
        <v>12</v>
      </c>
      <c r="F46" s="101">
        <v>17</v>
      </c>
    </row>
    <row r="47" spans="1:6">
      <c r="A47" s="147" t="s">
        <v>98</v>
      </c>
      <c r="B47" s="101">
        <v>31</v>
      </c>
      <c r="C47" s="101">
        <v>53</v>
      </c>
      <c r="D47" s="81">
        <f t="shared" si="2"/>
        <v>-22</v>
      </c>
      <c r="E47" s="101">
        <v>2</v>
      </c>
      <c r="F47" s="101">
        <v>18</v>
      </c>
    </row>
    <row r="48" spans="1:6">
      <c r="A48" s="147" t="s">
        <v>99</v>
      </c>
      <c r="B48" s="101">
        <v>31</v>
      </c>
      <c r="C48" s="101">
        <v>64</v>
      </c>
      <c r="D48" s="81">
        <f t="shared" si="2"/>
        <v>-33</v>
      </c>
      <c r="E48" s="101">
        <v>1</v>
      </c>
      <c r="F48" s="101">
        <v>33</v>
      </c>
    </row>
    <row r="49" spans="1:6">
      <c r="A49" s="147" t="s">
        <v>224</v>
      </c>
      <c r="B49" s="101">
        <v>28</v>
      </c>
      <c r="C49" s="101">
        <v>43</v>
      </c>
      <c r="D49" s="81">
        <f t="shared" si="2"/>
        <v>-15</v>
      </c>
      <c r="E49" s="101">
        <v>2</v>
      </c>
      <c r="F49" s="101">
        <v>19</v>
      </c>
    </row>
    <row r="50" spans="1:6">
      <c r="A50" s="147" t="s">
        <v>368</v>
      </c>
      <c r="B50" s="101">
        <v>28</v>
      </c>
      <c r="C50" s="101">
        <v>35</v>
      </c>
      <c r="D50" s="81">
        <f t="shared" si="2"/>
        <v>-7</v>
      </c>
      <c r="E50" s="101">
        <v>2</v>
      </c>
      <c r="F50" s="101">
        <v>11</v>
      </c>
    </row>
    <row r="51" spans="1:6" ht="18.75">
      <c r="A51" s="291" t="s">
        <v>29</v>
      </c>
      <c r="B51" s="291"/>
      <c r="C51" s="291"/>
      <c r="D51" s="291"/>
      <c r="E51" s="291"/>
      <c r="F51" s="291"/>
    </row>
    <row r="52" spans="1:6">
      <c r="A52" s="148" t="s">
        <v>149</v>
      </c>
      <c r="B52" s="101">
        <v>204</v>
      </c>
      <c r="C52" s="101">
        <v>284</v>
      </c>
      <c r="D52" s="81">
        <f t="shared" ref="D52:D57" si="3">B52-C52</f>
        <v>-80</v>
      </c>
      <c r="E52" s="101">
        <v>1</v>
      </c>
      <c r="F52" s="101">
        <v>146</v>
      </c>
    </row>
    <row r="53" spans="1:6">
      <c r="A53" s="148" t="s">
        <v>206</v>
      </c>
      <c r="B53" s="101">
        <v>134</v>
      </c>
      <c r="C53" s="101">
        <v>175</v>
      </c>
      <c r="D53" s="81">
        <f t="shared" si="3"/>
        <v>-41</v>
      </c>
      <c r="E53" s="101">
        <v>5</v>
      </c>
      <c r="F53" s="101">
        <v>61</v>
      </c>
    </row>
    <row r="54" spans="1:6">
      <c r="A54" s="148" t="s">
        <v>103</v>
      </c>
      <c r="B54" s="101">
        <v>123</v>
      </c>
      <c r="C54" s="101">
        <v>151</v>
      </c>
      <c r="D54" s="81">
        <f t="shared" si="3"/>
        <v>-28</v>
      </c>
      <c r="E54" s="101">
        <v>1</v>
      </c>
      <c r="F54" s="101">
        <v>55</v>
      </c>
    </row>
    <row r="55" spans="1:6">
      <c r="A55" s="148" t="s">
        <v>87</v>
      </c>
      <c r="B55" s="101">
        <v>96</v>
      </c>
      <c r="C55" s="101">
        <v>178</v>
      </c>
      <c r="D55" s="81">
        <f t="shared" si="3"/>
        <v>-82</v>
      </c>
      <c r="E55" s="101">
        <v>3</v>
      </c>
      <c r="F55" s="101">
        <v>85</v>
      </c>
    </row>
    <row r="56" spans="1:6">
      <c r="A56" s="148" t="s">
        <v>174</v>
      </c>
      <c r="B56" s="101">
        <v>91</v>
      </c>
      <c r="C56" s="101">
        <v>82</v>
      </c>
      <c r="D56" s="81">
        <f t="shared" si="3"/>
        <v>9</v>
      </c>
      <c r="E56" s="101">
        <v>0</v>
      </c>
      <c r="F56" s="101">
        <v>33</v>
      </c>
    </row>
    <row r="57" spans="1:6">
      <c r="A57" s="148" t="s">
        <v>104</v>
      </c>
      <c r="B57" s="101">
        <v>68</v>
      </c>
      <c r="C57" s="101">
        <v>135</v>
      </c>
      <c r="D57" s="81">
        <f t="shared" si="3"/>
        <v>-67</v>
      </c>
      <c r="E57" s="101">
        <v>3</v>
      </c>
      <c r="F57" s="101">
        <v>66</v>
      </c>
    </row>
    <row r="58" spans="1:6" ht="18.75">
      <c r="A58" s="291" t="s">
        <v>30</v>
      </c>
      <c r="B58" s="291"/>
      <c r="C58" s="291"/>
      <c r="D58" s="291"/>
      <c r="E58" s="291"/>
      <c r="F58" s="291"/>
    </row>
    <row r="59" spans="1:6" ht="31.5">
      <c r="A59" s="146" t="s">
        <v>63</v>
      </c>
      <c r="B59" s="101">
        <v>791</v>
      </c>
      <c r="C59" s="101">
        <v>1236</v>
      </c>
      <c r="D59" s="81">
        <f>B59-C59</f>
        <v>-445</v>
      </c>
      <c r="E59" s="101">
        <v>33</v>
      </c>
      <c r="F59" s="101">
        <v>550</v>
      </c>
    </row>
    <row r="60" spans="1:6">
      <c r="A60" s="146" t="s">
        <v>65</v>
      </c>
      <c r="B60" s="101">
        <v>600</v>
      </c>
      <c r="C60" s="101">
        <v>837</v>
      </c>
      <c r="D60" s="81">
        <f t="shared" ref="D60:D69" si="4">B60-C60</f>
        <v>-237</v>
      </c>
      <c r="E60" s="101">
        <v>10</v>
      </c>
      <c r="F60" s="101">
        <v>357</v>
      </c>
    </row>
    <row r="61" spans="1:6">
      <c r="A61" s="146" t="s">
        <v>67</v>
      </c>
      <c r="B61" s="101">
        <v>570</v>
      </c>
      <c r="C61" s="101">
        <v>684</v>
      </c>
      <c r="D61" s="81">
        <f t="shared" si="4"/>
        <v>-114</v>
      </c>
      <c r="E61" s="101">
        <v>28</v>
      </c>
      <c r="F61" s="101">
        <v>249</v>
      </c>
    </row>
    <row r="62" spans="1:6" ht="31.5">
      <c r="A62" s="146" t="s">
        <v>66</v>
      </c>
      <c r="B62" s="101">
        <v>428</v>
      </c>
      <c r="C62" s="101">
        <v>849</v>
      </c>
      <c r="D62" s="81">
        <f t="shared" si="4"/>
        <v>-421</v>
      </c>
      <c r="E62" s="101">
        <v>15</v>
      </c>
      <c r="F62" s="101">
        <v>343</v>
      </c>
    </row>
    <row r="63" spans="1:6">
      <c r="A63" s="146" t="s">
        <v>72</v>
      </c>
      <c r="B63" s="101">
        <v>356</v>
      </c>
      <c r="C63" s="101">
        <v>555</v>
      </c>
      <c r="D63" s="81">
        <f t="shared" si="4"/>
        <v>-199</v>
      </c>
      <c r="E63" s="101">
        <v>18</v>
      </c>
      <c r="F63" s="101">
        <v>226</v>
      </c>
    </row>
    <row r="64" spans="1:6" ht="63">
      <c r="A64" s="146" t="s">
        <v>75</v>
      </c>
      <c r="B64" s="101">
        <v>276</v>
      </c>
      <c r="C64" s="101">
        <v>238</v>
      </c>
      <c r="D64" s="81">
        <f t="shared" si="4"/>
        <v>38</v>
      </c>
      <c r="E64" s="101">
        <v>14</v>
      </c>
      <c r="F64" s="101">
        <v>129</v>
      </c>
    </row>
    <row r="65" spans="1:6">
      <c r="A65" s="146" t="s">
        <v>89</v>
      </c>
      <c r="B65" s="101">
        <v>129</v>
      </c>
      <c r="C65" s="101">
        <v>128</v>
      </c>
      <c r="D65" s="81">
        <f t="shared" si="4"/>
        <v>1</v>
      </c>
      <c r="E65" s="101">
        <v>8</v>
      </c>
      <c r="F65" s="101">
        <v>58</v>
      </c>
    </row>
    <row r="66" spans="1:6">
      <c r="A66" s="146" t="s">
        <v>105</v>
      </c>
      <c r="B66" s="101">
        <v>122</v>
      </c>
      <c r="C66" s="101">
        <v>83</v>
      </c>
      <c r="D66" s="81">
        <f t="shared" si="4"/>
        <v>39</v>
      </c>
      <c r="E66" s="101">
        <v>17</v>
      </c>
      <c r="F66" s="101">
        <v>29</v>
      </c>
    </row>
    <row r="67" spans="1:6">
      <c r="A67" s="146" t="s">
        <v>106</v>
      </c>
      <c r="B67" s="101">
        <v>86</v>
      </c>
      <c r="C67" s="101">
        <v>111</v>
      </c>
      <c r="D67" s="81">
        <f t="shared" si="4"/>
        <v>-25</v>
      </c>
      <c r="E67" s="101">
        <v>5</v>
      </c>
      <c r="F67" s="101">
        <v>49</v>
      </c>
    </row>
    <row r="68" spans="1:6">
      <c r="A68" s="146" t="s">
        <v>207</v>
      </c>
      <c r="B68" s="101">
        <v>70</v>
      </c>
      <c r="C68" s="101">
        <v>103</v>
      </c>
      <c r="D68" s="81">
        <f t="shared" si="4"/>
        <v>-33</v>
      </c>
      <c r="E68" s="101">
        <v>12</v>
      </c>
      <c r="F68" s="101">
        <v>60</v>
      </c>
    </row>
    <row r="69" spans="1:6">
      <c r="A69" s="146" t="s">
        <v>117</v>
      </c>
      <c r="B69" s="101">
        <v>56</v>
      </c>
      <c r="C69" s="101">
        <v>98</v>
      </c>
      <c r="D69" s="81">
        <f t="shared" si="4"/>
        <v>-42</v>
      </c>
      <c r="E69" s="101">
        <v>4</v>
      </c>
      <c r="F69" s="101">
        <v>30</v>
      </c>
    </row>
    <row r="70" spans="1:6" ht="48.75" customHeight="1">
      <c r="A70" s="295" t="s">
        <v>46</v>
      </c>
      <c r="B70" s="296"/>
      <c r="C70" s="296"/>
      <c r="D70" s="296"/>
      <c r="E70" s="296"/>
      <c r="F70" s="297"/>
    </row>
    <row r="71" spans="1:6">
      <c r="A71" s="146" t="s">
        <v>208</v>
      </c>
      <c r="B71" s="101">
        <v>425</v>
      </c>
      <c r="C71" s="101">
        <v>358</v>
      </c>
      <c r="D71" s="81">
        <f>B71-C71</f>
        <v>67</v>
      </c>
      <c r="E71" s="101">
        <v>0</v>
      </c>
      <c r="F71" s="101">
        <v>4</v>
      </c>
    </row>
    <row r="72" spans="1:6" ht="63">
      <c r="A72" s="146" t="s">
        <v>191</v>
      </c>
      <c r="B72" s="101">
        <v>182</v>
      </c>
      <c r="C72" s="101">
        <v>238</v>
      </c>
      <c r="D72" s="81">
        <f t="shared" ref="D72:D87" si="5">B72-C72</f>
        <v>-56</v>
      </c>
      <c r="E72" s="101">
        <v>1</v>
      </c>
      <c r="F72" s="101">
        <v>71</v>
      </c>
    </row>
    <row r="73" spans="1:6" ht="31.5">
      <c r="A73" s="146" t="s">
        <v>190</v>
      </c>
      <c r="B73" s="101">
        <v>145</v>
      </c>
      <c r="C73" s="101">
        <v>150</v>
      </c>
      <c r="D73" s="81">
        <f t="shared" si="5"/>
        <v>-5</v>
      </c>
      <c r="E73" s="101">
        <v>0</v>
      </c>
      <c r="F73" s="101">
        <v>16</v>
      </c>
    </row>
    <row r="74" spans="1:6">
      <c r="A74" s="146" t="s">
        <v>90</v>
      </c>
      <c r="B74" s="101">
        <v>92</v>
      </c>
      <c r="C74" s="101">
        <v>165</v>
      </c>
      <c r="D74" s="81">
        <f t="shared" si="5"/>
        <v>-73</v>
      </c>
      <c r="E74" s="101">
        <v>3</v>
      </c>
      <c r="F74" s="101">
        <v>92</v>
      </c>
    </row>
    <row r="75" spans="1:6">
      <c r="A75" s="146" t="s">
        <v>107</v>
      </c>
      <c r="B75" s="101">
        <v>75</v>
      </c>
      <c r="C75" s="101">
        <v>120</v>
      </c>
      <c r="D75" s="81">
        <f t="shared" si="5"/>
        <v>-45</v>
      </c>
      <c r="E75" s="101">
        <v>2</v>
      </c>
      <c r="F75" s="101">
        <v>60</v>
      </c>
    </row>
    <row r="76" spans="1:6">
      <c r="A76" s="146" t="s">
        <v>118</v>
      </c>
      <c r="B76" s="101">
        <v>59</v>
      </c>
      <c r="C76" s="101">
        <v>123</v>
      </c>
      <c r="D76" s="81">
        <f t="shared" si="5"/>
        <v>-64</v>
      </c>
      <c r="E76" s="101">
        <v>1</v>
      </c>
      <c r="F76" s="101">
        <v>53</v>
      </c>
    </row>
    <row r="77" spans="1:6">
      <c r="A77" s="146" t="s">
        <v>108</v>
      </c>
      <c r="B77" s="101">
        <v>39</v>
      </c>
      <c r="C77" s="101">
        <v>95</v>
      </c>
      <c r="D77" s="81">
        <f t="shared" si="5"/>
        <v>-56</v>
      </c>
      <c r="E77" s="101">
        <v>1</v>
      </c>
      <c r="F77" s="101">
        <v>44</v>
      </c>
    </row>
    <row r="78" spans="1:6">
      <c r="A78" s="146" t="s">
        <v>209</v>
      </c>
      <c r="B78" s="101">
        <v>38</v>
      </c>
      <c r="C78" s="101">
        <v>43</v>
      </c>
      <c r="D78" s="81">
        <f t="shared" si="5"/>
        <v>-5</v>
      </c>
      <c r="E78" s="101">
        <v>1</v>
      </c>
      <c r="F78" s="101">
        <v>7</v>
      </c>
    </row>
    <row r="79" spans="1:6">
      <c r="A79" s="146" t="s">
        <v>160</v>
      </c>
      <c r="B79" s="101">
        <v>33</v>
      </c>
      <c r="C79" s="101">
        <v>40</v>
      </c>
      <c r="D79" s="81">
        <f t="shared" si="5"/>
        <v>-7</v>
      </c>
      <c r="E79" s="101">
        <v>0</v>
      </c>
      <c r="F79" s="101">
        <v>14</v>
      </c>
    </row>
    <row r="80" spans="1:6">
      <c r="A80" s="146" t="s">
        <v>225</v>
      </c>
      <c r="B80" s="101">
        <v>27</v>
      </c>
      <c r="C80" s="101">
        <v>21</v>
      </c>
      <c r="D80" s="81">
        <f t="shared" si="5"/>
        <v>6</v>
      </c>
      <c r="E80" s="101">
        <v>1</v>
      </c>
      <c r="F80" s="101">
        <v>9</v>
      </c>
    </row>
    <row r="81" spans="1:6" ht="31.5">
      <c r="A81" s="146" t="s">
        <v>153</v>
      </c>
      <c r="B81" s="101">
        <v>27</v>
      </c>
      <c r="C81" s="101">
        <v>46</v>
      </c>
      <c r="D81" s="81">
        <f t="shared" si="5"/>
        <v>-19</v>
      </c>
      <c r="E81" s="101">
        <v>1</v>
      </c>
      <c r="F81" s="101">
        <v>18</v>
      </c>
    </row>
    <row r="82" spans="1:6" ht="31.5">
      <c r="A82" s="146" t="s">
        <v>226</v>
      </c>
      <c r="B82" s="101">
        <v>27</v>
      </c>
      <c r="C82" s="101">
        <v>26</v>
      </c>
      <c r="D82" s="81">
        <f t="shared" si="5"/>
        <v>1</v>
      </c>
      <c r="E82" s="101">
        <v>0</v>
      </c>
      <c r="F82" s="101">
        <v>6</v>
      </c>
    </row>
    <row r="83" spans="1:6">
      <c r="A83" s="146" t="s">
        <v>253</v>
      </c>
      <c r="B83" s="101">
        <v>24</v>
      </c>
      <c r="C83" s="101">
        <v>23</v>
      </c>
      <c r="D83" s="81">
        <f t="shared" si="5"/>
        <v>1</v>
      </c>
      <c r="E83" s="101">
        <v>0</v>
      </c>
      <c r="F83" s="101">
        <v>6</v>
      </c>
    </row>
    <row r="84" spans="1:6">
      <c r="A84" s="146" t="s">
        <v>254</v>
      </c>
      <c r="B84" s="101">
        <v>22</v>
      </c>
      <c r="C84" s="101">
        <v>67</v>
      </c>
      <c r="D84" s="81">
        <f t="shared" si="5"/>
        <v>-45</v>
      </c>
      <c r="E84" s="101">
        <v>1</v>
      </c>
      <c r="F84" s="101">
        <v>41</v>
      </c>
    </row>
    <row r="85" spans="1:6" ht="31.5">
      <c r="A85" s="146" t="s">
        <v>255</v>
      </c>
      <c r="B85" s="101">
        <v>21</v>
      </c>
      <c r="C85" s="101">
        <v>22</v>
      </c>
      <c r="D85" s="81">
        <f t="shared" si="5"/>
        <v>-1</v>
      </c>
      <c r="E85" s="101">
        <v>0</v>
      </c>
      <c r="F85" s="101">
        <v>11</v>
      </c>
    </row>
    <row r="86" spans="1:6">
      <c r="A86" s="146" t="s">
        <v>256</v>
      </c>
      <c r="B86" s="101">
        <v>16</v>
      </c>
      <c r="C86" s="101">
        <v>12</v>
      </c>
      <c r="D86" s="81">
        <f t="shared" si="5"/>
        <v>4</v>
      </c>
      <c r="E86" s="101">
        <v>1</v>
      </c>
      <c r="F86" s="101">
        <v>4</v>
      </c>
    </row>
    <row r="87" spans="1:6" ht="31.5">
      <c r="A87" s="146" t="s">
        <v>369</v>
      </c>
      <c r="B87" s="101">
        <v>15</v>
      </c>
      <c r="C87" s="101">
        <v>21</v>
      </c>
      <c r="D87" s="81">
        <f t="shared" si="5"/>
        <v>-6</v>
      </c>
      <c r="E87" s="101">
        <v>3</v>
      </c>
      <c r="F87" s="101">
        <v>6</v>
      </c>
    </row>
    <row r="88" spans="1:6" ht="18.75">
      <c r="A88" s="291" t="s">
        <v>32</v>
      </c>
      <c r="B88" s="291"/>
      <c r="C88" s="291"/>
      <c r="D88" s="291"/>
      <c r="E88" s="291"/>
      <c r="F88" s="291"/>
    </row>
    <row r="89" spans="1:6">
      <c r="A89" s="146" t="s">
        <v>70</v>
      </c>
      <c r="B89" s="101">
        <v>434</v>
      </c>
      <c r="C89" s="101">
        <v>377</v>
      </c>
      <c r="D89" s="156">
        <f>B89-C89</f>
        <v>57</v>
      </c>
      <c r="E89" s="101">
        <v>15</v>
      </c>
      <c r="F89" s="101">
        <v>116</v>
      </c>
    </row>
    <row r="90" spans="1:6">
      <c r="A90" s="146" t="s">
        <v>83</v>
      </c>
      <c r="B90" s="101">
        <v>213</v>
      </c>
      <c r="C90" s="101">
        <v>216</v>
      </c>
      <c r="D90" s="156">
        <f t="shared" ref="D90:D108" si="6">B90-C90</f>
        <v>-3</v>
      </c>
      <c r="E90" s="101">
        <v>9</v>
      </c>
      <c r="F90" s="101">
        <v>65</v>
      </c>
    </row>
    <row r="91" spans="1:6">
      <c r="A91" s="146" t="s">
        <v>76</v>
      </c>
      <c r="B91" s="101">
        <v>205</v>
      </c>
      <c r="C91" s="101">
        <v>182</v>
      </c>
      <c r="D91" s="156">
        <f t="shared" si="6"/>
        <v>23</v>
      </c>
      <c r="E91" s="101">
        <v>20</v>
      </c>
      <c r="F91" s="101">
        <v>85</v>
      </c>
    </row>
    <row r="92" spans="1:6" ht="47.25">
      <c r="A92" s="146" t="s">
        <v>91</v>
      </c>
      <c r="B92" s="101">
        <v>144</v>
      </c>
      <c r="C92" s="101">
        <v>74</v>
      </c>
      <c r="D92" s="156">
        <f t="shared" si="6"/>
        <v>70</v>
      </c>
      <c r="E92" s="101">
        <v>15</v>
      </c>
      <c r="F92" s="101">
        <v>28</v>
      </c>
    </row>
    <row r="93" spans="1:6" ht="47.25">
      <c r="A93" s="146" t="s">
        <v>78</v>
      </c>
      <c r="B93" s="101">
        <v>130</v>
      </c>
      <c r="C93" s="101">
        <v>62</v>
      </c>
      <c r="D93" s="156">
        <f t="shared" si="6"/>
        <v>68</v>
      </c>
      <c r="E93" s="101">
        <v>16</v>
      </c>
      <c r="F93" s="101">
        <v>22</v>
      </c>
    </row>
    <row r="94" spans="1:6">
      <c r="A94" s="146" t="s">
        <v>114</v>
      </c>
      <c r="B94" s="101">
        <v>115</v>
      </c>
      <c r="C94" s="101">
        <v>44</v>
      </c>
      <c r="D94" s="156">
        <f t="shared" si="6"/>
        <v>71</v>
      </c>
      <c r="E94" s="101">
        <v>7</v>
      </c>
      <c r="F94" s="101">
        <v>9</v>
      </c>
    </row>
    <row r="95" spans="1:6">
      <c r="A95" s="146" t="s">
        <v>110</v>
      </c>
      <c r="B95" s="101">
        <v>110</v>
      </c>
      <c r="C95" s="101">
        <v>74</v>
      </c>
      <c r="D95" s="156">
        <f t="shared" si="6"/>
        <v>36</v>
      </c>
      <c r="E95" s="101">
        <v>2</v>
      </c>
      <c r="F95" s="101">
        <v>24</v>
      </c>
    </row>
    <row r="96" spans="1:6">
      <c r="A96" s="146" t="s">
        <v>119</v>
      </c>
      <c r="B96" s="101">
        <v>105</v>
      </c>
      <c r="C96" s="101">
        <v>91</v>
      </c>
      <c r="D96" s="156">
        <f t="shared" si="6"/>
        <v>14</v>
      </c>
      <c r="E96" s="101">
        <v>5</v>
      </c>
      <c r="F96" s="101">
        <v>47</v>
      </c>
    </row>
    <row r="97" spans="1:6">
      <c r="A97" s="146" t="s">
        <v>172</v>
      </c>
      <c r="B97" s="101">
        <v>85</v>
      </c>
      <c r="C97" s="101">
        <v>40</v>
      </c>
      <c r="D97" s="156">
        <f t="shared" si="6"/>
        <v>45</v>
      </c>
      <c r="E97" s="101">
        <v>0</v>
      </c>
      <c r="F97" s="101">
        <v>9</v>
      </c>
    </row>
    <row r="98" spans="1:6" ht="31.5">
      <c r="A98" s="146" t="s">
        <v>186</v>
      </c>
      <c r="B98" s="101">
        <v>80</v>
      </c>
      <c r="C98" s="101">
        <v>25</v>
      </c>
      <c r="D98" s="156">
        <f t="shared" si="6"/>
        <v>55</v>
      </c>
      <c r="E98" s="101">
        <v>1</v>
      </c>
      <c r="F98" s="101">
        <v>5</v>
      </c>
    </row>
    <row r="99" spans="1:6" ht="31.5">
      <c r="A99" s="146" t="s">
        <v>210</v>
      </c>
      <c r="B99" s="101">
        <v>77</v>
      </c>
      <c r="C99" s="101">
        <v>56</v>
      </c>
      <c r="D99" s="156">
        <f t="shared" si="6"/>
        <v>21</v>
      </c>
      <c r="E99" s="101">
        <v>0</v>
      </c>
      <c r="F99" s="101">
        <v>15</v>
      </c>
    </row>
    <row r="100" spans="1:6">
      <c r="A100" s="146" t="s">
        <v>109</v>
      </c>
      <c r="B100" s="101">
        <v>64</v>
      </c>
      <c r="C100" s="101">
        <v>32</v>
      </c>
      <c r="D100" s="156">
        <f t="shared" si="6"/>
        <v>32</v>
      </c>
      <c r="E100" s="101">
        <v>7</v>
      </c>
      <c r="F100" s="101">
        <v>10</v>
      </c>
    </row>
    <row r="101" spans="1:6" ht="31.5">
      <c r="A101" s="146" t="s">
        <v>211</v>
      </c>
      <c r="B101" s="101">
        <v>63</v>
      </c>
      <c r="C101" s="101">
        <v>26</v>
      </c>
      <c r="D101" s="156">
        <f t="shared" si="6"/>
        <v>37</v>
      </c>
      <c r="E101" s="101">
        <v>7</v>
      </c>
      <c r="F101" s="101">
        <v>8</v>
      </c>
    </row>
    <row r="102" spans="1:6" ht="31.5">
      <c r="A102" s="146" t="s">
        <v>113</v>
      </c>
      <c r="B102" s="101">
        <v>57</v>
      </c>
      <c r="C102" s="101">
        <v>71</v>
      </c>
      <c r="D102" s="156">
        <f t="shared" si="6"/>
        <v>-14</v>
      </c>
      <c r="E102" s="101">
        <v>4</v>
      </c>
      <c r="F102" s="101">
        <v>22</v>
      </c>
    </row>
    <row r="103" spans="1:6" ht="31.5">
      <c r="A103" s="146" t="s">
        <v>257</v>
      </c>
      <c r="B103" s="101">
        <v>55</v>
      </c>
      <c r="C103" s="101">
        <v>46</v>
      </c>
      <c r="D103" s="156">
        <f t="shared" si="6"/>
        <v>9</v>
      </c>
      <c r="E103" s="101">
        <v>7</v>
      </c>
      <c r="F103" s="101">
        <v>27</v>
      </c>
    </row>
    <row r="104" spans="1:6" ht="31.5">
      <c r="A104" s="146" t="s">
        <v>258</v>
      </c>
      <c r="B104" s="101">
        <v>50</v>
      </c>
      <c r="C104" s="101">
        <v>55</v>
      </c>
      <c r="D104" s="156">
        <f t="shared" si="6"/>
        <v>-5</v>
      </c>
      <c r="E104" s="101">
        <v>8</v>
      </c>
      <c r="F104" s="101">
        <v>30</v>
      </c>
    </row>
    <row r="105" spans="1:6" ht="47.25">
      <c r="A105" s="146" t="s">
        <v>259</v>
      </c>
      <c r="B105" s="101">
        <v>47</v>
      </c>
      <c r="C105" s="101">
        <v>59</v>
      </c>
      <c r="D105" s="156">
        <f t="shared" si="6"/>
        <v>-12</v>
      </c>
      <c r="E105" s="101">
        <v>0</v>
      </c>
      <c r="F105" s="101">
        <v>16</v>
      </c>
    </row>
    <row r="106" spans="1:6">
      <c r="A106" s="146" t="s">
        <v>227</v>
      </c>
      <c r="B106" s="101">
        <v>45</v>
      </c>
      <c r="C106" s="101">
        <v>48</v>
      </c>
      <c r="D106" s="156">
        <f t="shared" si="6"/>
        <v>-3</v>
      </c>
      <c r="E106" s="101">
        <v>2</v>
      </c>
      <c r="F106" s="101">
        <v>18</v>
      </c>
    </row>
    <row r="107" spans="1:6">
      <c r="A107" s="146" t="s">
        <v>228</v>
      </c>
      <c r="B107" s="101">
        <v>41</v>
      </c>
      <c r="C107" s="101">
        <v>60</v>
      </c>
      <c r="D107" s="156">
        <f t="shared" si="6"/>
        <v>-19</v>
      </c>
      <c r="E107" s="101">
        <v>3</v>
      </c>
      <c r="F107" s="101">
        <v>21</v>
      </c>
    </row>
    <row r="108" spans="1:6" ht="31.5">
      <c r="A108" s="146" t="s">
        <v>286</v>
      </c>
      <c r="B108" s="101">
        <v>37</v>
      </c>
      <c r="C108" s="101">
        <v>10</v>
      </c>
      <c r="D108" s="156">
        <f t="shared" si="6"/>
        <v>27</v>
      </c>
      <c r="E108" s="101">
        <v>7</v>
      </c>
      <c r="F108" s="101">
        <v>5</v>
      </c>
    </row>
    <row r="109" spans="1:6" ht="40.5" customHeight="1">
      <c r="A109" s="291" t="s">
        <v>47</v>
      </c>
      <c r="B109" s="291"/>
      <c r="C109" s="291"/>
      <c r="D109" s="291"/>
      <c r="E109" s="291"/>
      <c r="F109" s="291"/>
    </row>
    <row r="110" spans="1:6">
      <c r="A110" s="61" t="s">
        <v>60</v>
      </c>
      <c r="B110" s="101">
        <v>1898</v>
      </c>
      <c r="C110" s="101">
        <v>1891</v>
      </c>
      <c r="D110" s="156">
        <f t="shared" ref="D110:D119" si="7">B110-C110</f>
        <v>7</v>
      </c>
      <c r="E110" s="101">
        <v>57</v>
      </c>
      <c r="F110" s="101">
        <v>499</v>
      </c>
    </row>
    <row r="111" spans="1:6" ht="63">
      <c r="A111" s="61" t="s">
        <v>92</v>
      </c>
      <c r="B111" s="101">
        <v>1834</v>
      </c>
      <c r="C111" s="101">
        <v>1455</v>
      </c>
      <c r="D111" s="156">
        <f t="shared" si="7"/>
        <v>379</v>
      </c>
      <c r="E111" s="101">
        <v>17</v>
      </c>
      <c r="F111" s="101">
        <v>134</v>
      </c>
    </row>
    <row r="112" spans="1:6">
      <c r="A112" s="61" t="s">
        <v>82</v>
      </c>
      <c r="B112" s="101">
        <v>446</v>
      </c>
      <c r="C112" s="101">
        <v>601</v>
      </c>
      <c r="D112" s="156">
        <f t="shared" si="7"/>
        <v>-155</v>
      </c>
      <c r="E112" s="101">
        <v>9</v>
      </c>
      <c r="F112" s="101">
        <v>68</v>
      </c>
    </row>
    <row r="113" spans="1:6" ht="63">
      <c r="A113" s="61" t="s">
        <v>231</v>
      </c>
      <c r="B113" s="101">
        <v>362</v>
      </c>
      <c r="C113" s="101">
        <v>158</v>
      </c>
      <c r="D113" s="156">
        <f t="shared" si="7"/>
        <v>204</v>
      </c>
      <c r="E113" s="101">
        <v>7</v>
      </c>
      <c r="F113" s="101">
        <v>42</v>
      </c>
    </row>
    <row r="114" spans="1:6">
      <c r="A114" s="61" t="s">
        <v>192</v>
      </c>
      <c r="B114" s="101">
        <v>164</v>
      </c>
      <c r="C114" s="101">
        <v>103</v>
      </c>
      <c r="D114" s="156">
        <f t="shared" si="7"/>
        <v>61</v>
      </c>
      <c r="E114" s="101">
        <v>3</v>
      </c>
      <c r="F114" s="101">
        <v>22</v>
      </c>
    </row>
    <row r="115" spans="1:6">
      <c r="A115" s="61" t="s">
        <v>261</v>
      </c>
      <c r="B115" s="101">
        <v>145</v>
      </c>
      <c r="C115" s="101">
        <v>72</v>
      </c>
      <c r="D115" s="156">
        <f t="shared" si="7"/>
        <v>73</v>
      </c>
      <c r="E115" s="101">
        <v>5</v>
      </c>
      <c r="F115" s="101">
        <v>27</v>
      </c>
    </row>
    <row r="116" spans="1:6">
      <c r="A116" s="61" t="s">
        <v>152</v>
      </c>
      <c r="B116" s="101">
        <v>121</v>
      </c>
      <c r="C116" s="101">
        <v>75</v>
      </c>
      <c r="D116" s="156">
        <f t="shared" si="7"/>
        <v>46</v>
      </c>
      <c r="E116" s="101">
        <v>10</v>
      </c>
      <c r="F116" s="101">
        <v>31</v>
      </c>
    </row>
    <row r="117" spans="1:6">
      <c r="A117" s="61" t="s">
        <v>81</v>
      </c>
      <c r="B117" s="101">
        <v>84</v>
      </c>
      <c r="C117" s="101">
        <v>77</v>
      </c>
      <c r="D117" s="156">
        <f t="shared" si="7"/>
        <v>7</v>
      </c>
      <c r="E117" s="101">
        <v>7</v>
      </c>
      <c r="F117" s="101">
        <v>19</v>
      </c>
    </row>
    <row r="118" spans="1:6">
      <c r="A118" s="61" t="s">
        <v>111</v>
      </c>
      <c r="B118" s="101">
        <v>81</v>
      </c>
      <c r="C118" s="101">
        <v>199</v>
      </c>
      <c r="D118" s="156">
        <f t="shared" si="7"/>
        <v>-118</v>
      </c>
      <c r="E118" s="101">
        <v>2</v>
      </c>
      <c r="F118" s="101">
        <v>89</v>
      </c>
    </row>
    <row r="119" spans="1:6">
      <c r="A119" s="61" t="s">
        <v>212</v>
      </c>
      <c r="B119" s="101">
        <v>78</v>
      </c>
      <c r="C119" s="101">
        <v>81</v>
      </c>
      <c r="D119" s="156">
        <f t="shared" si="7"/>
        <v>-3</v>
      </c>
      <c r="E119" s="101">
        <v>4</v>
      </c>
      <c r="F119" s="101">
        <v>23</v>
      </c>
    </row>
    <row r="120" spans="1:6" ht="47.25">
      <c r="A120" s="61" t="s">
        <v>370</v>
      </c>
      <c r="B120" s="101">
        <v>45</v>
      </c>
      <c r="C120" s="101">
        <v>53</v>
      </c>
      <c r="D120" s="156">
        <f>B120-C120</f>
        <v>-8</v>
      </c>
      <c r="E120" s="101">
        <v>0</v>
      </c>
      <c r="F120" s="101">
        <v>18</v>
      </c>
    </row>
    <row r="121" spans="1:6">
      <c r="A121" s="61" t="s">
        <v>230</v>
      </c>
      <c r="B121" s="101">
        <v>42</v>
      </c>
      <c r="C121" s="101">
        <v>42</v>
      </c>
      <c r="D121" s="156">
        <f>B121-C121</f>
        <v>0</v>
      </c>
      <c r="E121" s="101">
        <v>1</v>
      </c>
      <c r="F121" s="101">
        <v>2</v>
      </c>
    </row>
    <row r="122" spans="1:6" ht="31.5">
      <c r="A122" s="61" t="s">
        <v>229</v>
      </c>
      <c r="B122" s="101">
        <v>39</v>
      </c>
      <c r="C122" s="101">
        <v>27</v>
      </c>
      <c r="D122" s="156">
        <f>B122-C122</f>
        <v>12</v>
      </c>
      <c r="E122" s="101">
        <v>0</v>
      </c>
      <c r="F122" s="101">
        <v>3</v>
      </c>
    </row>
    <row r="123" spans="1:6" ht="63">
      <c r="A123" s="61" t="s">
        <v>232</v>
      </c>
      <c r="B123" s="101">
        <v>38</v>
      </c>
      <c r="C123" s="101">
        <v>53</v>
      </c>
      <c r="D123" s="156">
        <f>B123-C123</f>
        <v>-15</v>
      </c>
      <c r="E123" s="101">
        <v>0</v>
      </c>
      <c r="F123" s="101">
        <v>8</v>
      </c>
    </row>
    <row r="124" spans="1:6">
      <c r="A124" s="61" t="s">
        <v>213</v>
      </c>
      <c r="B124" s="101">
        <v>37</v>
      </c>
      <c r="C124" s="101">
        <v>31</v>
      </c>
      <c r="D124" s="156">
        <f>B124-C124</f>
        <v>6</v>
      </c>
      <c r="E124" s="101">
        <v>4</v>
      </c>
      <c r="F124" s="101">
        <v>5</v>
      </c>
    </row>
    <row r="125" spans="1:6" ht="18.75">
      <c r="A125" s="291" t="s">
        <v>48</v>
      </c>
      <c r="B125" s="291"/>
      <c r="C125" s="291"/>
      <c r="D125" s="291"/>
      <c r="E125" s="291"/>
      <c r="F125" s="291"/>
    </row>
    <row r="126" spans="1:6">
      <c r="A126" s="83" t="s">
        <v>61</v>
      </c>
      <c r="B126" s="101">
        <v>3056</v>
      </c>
      <c r="C126" s="101">
        <v>3065</v>
      </c>
      <c r="D126" s="156">
        <f>B126-C126</f>
        <v>-9</v>
      </c>
      <c r="E126" s="101">
        <v>36</v>
      </c>
      <c r="F126" s="101">
        <v>994</v>
      </c>
    </row>
    <row r="127" spans="1:6">
      <c r="A127" s="83" t="s">
        <v>69</v>
      </c>
      <c r="B127" s="101">
        <v>423</v>
      </c>
      <c r="C127" s="101">
        <v>279</v>
      </c>
      <c r="D127" s="156">
        <f t="shared" ref="D127:D135" si="8">B127-C127</f>
        <v>144</v>
      </c>
      <c r="E127" s="101">
        <v>38</v>
      </c>
      <c r="F127" s="101">
        <v>115</v>
      </c>
    </row>
    <row r="128" spans="1:6">
      <c r="A128" s="83" t="s">
        <v>71</v>
      </c>
      <c r="B128" s="101">
        <v>382</v>
      </c>
      <c r="C128" s="101">
        <v>363</v>
      </c>
      <c r="D128" s="156">
        <f t="shared" si="8"/>
        <v>19</v>
      </c>
      <c r="E128" s="101">
        <v>3</v>
      </c>
      <c r="F128" s="101">
        <v>181</v>
      </c>
    </row>
    <row r="129" spans="1:6" ht="31.5">
      <c r="A129" s="83" t="s">
        <v>68</v>
      </c>
      <c r="B129" s="101">
        <v>375</v>
      </c>
      <c r="C129" s="101">
        <v>456</v>
      </c>
      <c r="D129" s="156">
        <f t="shared" si="8"/>
        <v>-81</v>
      </c>
      <c r="E129" s="101">
        <v>15</v>
      </c>
      <c r="F129" s="101">
        <v>203</v>
      </c>
    </row>
    <row r="130" spans="1:6">
      <c r="A130" s="83" t="s">
        <v>73</v>
      </c>
      <c r="B130" s="101">
        <v>247</v>
      </c>
      <c r="C130" s="101">
        <v>216</v>
      </c>
      <c r="D130" s="156">
        <f t="shared" si="8"/>
        <v>31</v>
      </c>
      <c r="E130" s="101">
        <v>6</v>
      </c>
      <c r="F130" s="101">
        <v>89</v>
      </c>
    </row>
    <row r="131" spans="1:6">
      <c r="A131" s="83" t="s">
        <v>173</v>
      </c>
      <c r="B131" s="101">
        <v>150</v>
      </c>
      <c r="C131" s="101">
        <v>33</v>
      </c>
      <c r="D131" s="156">
        <f t="shared" si="8"/>
        <v>117</v>
      </c>
      <c r="E131" s="101">
        <v>3</v>
      </c>
      <c r="F131" s="101">
        <v>17</v>
      </c>
    </row>
    <row r="132" spans="1:6">
      <c r="A132" s="83" t="s">
        <v>74</v>
      </c>
      <c r="B132" s="101">
        <v>140</v>
      </c>
      <c r="C132" s="101">
        <v>213</v>
      </c>
      <c r="D132" s="156">
        <f t="shared" si="8"/>
        <v>-73</v>
      </c>
      <c r="E132" s="101">
        <v>6</v>
      </c>
      <c r="F132" s="101">
        <v>90</v>
      </c>
    </row>
    <row r="133" spans="1:6">
      <c r="A133" s="84" t="s">
        <v>80</v>
      </c>
      <c r="B133" s="101">
        <v>133</v>
      </c>
      <c r="C133" s="101">
        <v>79</v>
      </c>
      <c r="D133" s="156">
        <f t="shared" si="8"/>
        <v>54</v>
      </c>
      <c r="E133" s="101">
        <v>14</v>
      </c>
      <c r="F133" s="101">
        <v>36</v>
      </c>
    </row>
    <row r="134" spans="1:6" ht="31.5">
      <c r="A134" s="84" t="s">
        <v>84</v>
      </c>
      <c r="B134" s="101">
        <v>101</v>
      </c>
      <c r="C134" s="101">
        <v>109</v>
      </c>
      <c r="D134" s="156">
        <f t="shared" si="8"/>
        <v>-8</v>
      </c>
      <c r="E134" s="101">
        <v>8</v>
      </c>
      <c r="F134" s="101">
        <v>53</v>
      </c>
    </row>
    <row r="135" spans="1:6">
      <c r="A135" s="84" t="s">
        <v>112</v>
      </c>
      <c r="B135" s="157">
        <v>97</v>
      </c>
      <c r="C135" s="158">
        <v>131</v>
      </c>
      <c r="D135" s="156">
        <f t="shared" si="8"/>
        <v>-34</v>
      </c>
      <c r="E135" s="158">
        <v>6</v>
      </c>
      <c r="F135" s="158">
        <v>55</v>
      </c>
    </row>
  </sheetData>
  <mergeCells count="20">
    <mergeCell ref="A88:F88"/>
    <mergeCell ref="A125:F125"/>
    <mergeCell ref="A4:F4"/>
    <mergeCell ref="A2:F2"/>
    <mergeCell ref="A35:F35"/>
    <mergeCell ref="A109:F109"/>
    <mergeCell ref="A9:F9"/>
    <mergeCell ref="A21:F21"/>
    <mergeCell ref="A51:F51"/>
    <mergeCell ref="A58:F58"/>
    <mergeCell ref="A70:F70"/>
    <mergeCell ref="A1:F1"/>
    <mergeCell ref="A3:F3"/>
    <mergeCell ref="A5:A7"/>
    <mergeCell ref="B5:B7"/>
    <mergeCell ref="C5:C7"/>
    <mergeCell ref="D5:D7"/>
    <mergeCell ref="E5:F5"/>
    <mergeCell ref="E6:E7"/>
    <mergeCell ref="F6:F7"/>
  </mergeCells>
  <pageMargins left="0.11811023622047245" right="0.11811023622047245" top="0.74803149606299213" bottom="0.74803149606299213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C54"/>
  <sheetViews>
    <sheetView workbookViewId="0">
      <selection activeCell="B11" sqref="B11"/>
    </sheetView>
  </sheetViews>
  <sheetFormatPr defaultRowHeight="15.75"/>
  <cols>
    <col min="1" max="1" width="3.28515625" style="27" customWidth="1"/>
    <col min="2" max="2" width="65.5703125" style="26" customWidth="1"/>
    <col min="3" max="3" width="15.7109375" style="56" customWidth="1"/>
  </cols>
  <sheetData>
    <row r="1" spans="1:3" ht="56.25" customHeight="1">
      <c r="A1" s="255" t="s">
        <v>321</v>
      </c>
      <c r="B1" s="255"/>
      <c r="C1" s="255"/>
    </row>
    <row r="2" spans="1:3" ht="16.5">
      <c r="B2" s="255" t="s">
        <v>56</v>
      </c>
      <c r="C2" s="255"/>
    </row>
    <row r="3" spans="1:3" ht="16.5" thickBot="1"/>
    <row r="4" spans="1:3" ht="60">
      <c r="A4" s="57" t="s">
        <v>57</v>
      </c>
      <c r="B4" s="58" t="s">
        <v>37</v>
      </c>
      <c r="C4" s="59" t="s">
        <v>58</v>
      </c>
    </row>
    <row r="5" spans="1:3">
      <c r="A5" s="60">
        <v>1</v>
      </c>
      <c r="B5" s="61" t="s">
        <v>193</v>
      </c>
      <c r="C5" s="144">
        <v>30000</v>
      </c>
    </row>
    <row r="6" spans="1:3">
      <c r="A6" s="60">
        <v>2</v>
      </c>
      <c r="B6" s="61" t="s">
        <v>302</v>
      </c>
      <c r="C6" s="144">
        <v>19503.330000000002</v>
      </c>
    </row>
    <row r="7" spans="1:3">
      <c r="A7" s="60">
        <v>3</v>
      </c>
      <c r="B7" s="61" t="s">
        <v>303</v>
      </c>
      <c r="C7" s="144">
        <v>17000</v>
      </c>
    </row>
    <row r="8" spans="1:3">
      <c r="A8" s="60">
        <v>4</v>
      </c>
      <c r="B8" s="61" t="s">
        <v>304</v>
      </c>
      <c r="C8" s="144">
        <v>15000</v>
      </c>
    </row>
    <row r="9" spans="1:3">
      <c r="A9" s="60">
        <v>5</v>
      </c>
      <c r="B9" s="61" t="s">
        <v>194</v>
      </c>
      <c r="C9" s="144">
        <v>15000</v>
      </c>
    </row>
    <row r="10" spans="1:3">
      <c r="A10" s="60">
        <v>6</v>
      </c>
      <c r="B10" s="61" t="s">
        <v>305</v>
      </c>
      <c r="C10" s="144">
        <v>14906</v>
      </c>
    </row>
    <row r="11" spans="1:3">
      <c r="A11" s="60">
        <v>7</v>
      </c>
      <c r="B11" s="61" t="s">
        <v>195</v>
      </c>
      <c r="C11" s="144">
        <v>14000</v>
      </c>
    </row>
    <row r="12" spans="1:3">
      <c r="A12" s="60">
        <v>8</v>
      </c>
      <c r="B12" s="61" t="s">
        <v>234</v>
      </c>
      <c r="C12" s="144">
        <v>12000</v>
      </c>
    </row>
    <row r="13" spans="1:3">
      <c r="A13" s="60">
        <v>9</v>
      </c>
      <c r="B13" s="61" t="s">
        <v>166</v>
      </c>
      <c r="C13" s="144">
        <v>12000</v>
      </c>
    </row>
    <row r="14" spans="1:3">
      <c r="A14" s="60">
        <v>10</v>
      </c>
      <c r="B14" s="61" t="s">
        <v>306</v>
      </c>
      <c r="C14" s="144">
        <v>12000</v>
      </c>
    </row>
    <row r="15" spans="1:3" ht="31.5">
      <c r="A15" s="60">
        <v>11</v>
      </c>
      <c r="B15" s="61" t="s">
        <v>307</v>
      </c>
      <c r="C15" s="144">
        <v>11270</v>
      </c>
    </row>
    <row r="16" spans="1:3" ht="12" customHeight="1">
      <c r="A16" s="60">
        <v>12</v>
      </c>
      <c r="B16" s="61" t="s">
        <v>265</v>
      </c>
      <c r="C16" s="144">
        <v>11000</v>
      </c>
    </row>
    <row r="17" spans="1:3">
      <c r="A17" s="60">
        <v>13</v>
      </c>
      <c r="B17" s="61" t="s">
        <v>168</v>
      </c>
      <c r="C17" s="144">
        <v>10900</v>
      </c>
    </row>
    <row r="18" spans="1:3">
      <c r="A18" s="60">
        <v>14</v>
      </c>
      <c r="B18" s="61" t="s">
        <v>235</v>
      </c>
      <c r="C18" s="144">
        <v>10800</v>
      </c>
    </row>
    <row r="19" spans="1:3">
      <c r="A19" s="60">
        <v>15</v>
      </c>
      <c r="B19" s="61" t="s">
        <v>181</v>
      </c>
      <c r="C19" s="144">
        <v>10700</v>
      </c>
    </row>
    <row r="20" spans="1:3">
      <c r="A20" s="60">
        <v>16</v>
      </c>
      <c r="B20" s="61" t="s">
        <v>196</v>
      </c>
      <c r="C20" s="144">
        <v>10308</v>
      </c>
    </row>
    <row r="21" spans="1:3">
      <c r="A21" s="60">
        <v>17</v>
      </c>
      <c r="B21" s="61" t="s">
        <v>308</v>
      </c>
      <c r="C21" s="144">
        <v>10140</v>
      </c>
    </row>
    <row r="22" spans="1:3">
      <c r="A22" s="60">
        <v>18</v>
      </c>
      <c r="B22" s="61" t="s">
        <v>239</v>
      </c>
      <c r="C22" s="144">
        <v>10100</v>
      </c>
    </row>
    <row r="23" spans="1:3" ht="31.5">
      <c r="A23" s="60">
        <v>19</v>
      </c>
      <c r="B23" s="61" t="s">
        <v>201</v>
      </c>
      <c r="C23" s="144">
        <v>10100</v>
      </c>
    </row>
    <row r="24" spans="1:3">
      <c r="A24" s="60">
        <v>20</v>
      </c>
      <c r="B24" s="61" t="s">
        <v>309</v>
      </c>
      <c r="C24" s="144">
        <v>10000</v>
      </c>
    </row>
    <row r="25" spans="1:3">
      <c r="A25" s="60">
        <v>21</v>
      </c>
      <c r="B25" s="61" t="s">
        <v>167</v>
      </c>
      <c r="C25" s="144">
        <v>10000</v>
      </c>
    </row>
    <row r="26" spans="1:3">
      <c r="A26" s="60">
        <v>22</v>
      </c>
      <c r="B26" s="61" t="s">
        <v>310</v>
      </c>
      <c r="C26" s="144">
        <v>10000</v>
      </c>
    </row>
    <row r="27" spans="1:3">
      <c r="A27" s="60">
        <v>23</v>
      </c>
      <c r="B27" s="61" t="s">
        <v>311</v>
      </c>
      <c r="C27" s="144">
        <v>10000</v>
      </c>
    </row>
    <row r="28" spans="1:3">
      <c r="A28" s="60">
        <v>24</v>
      </c>
      <c r="B28" s="61" t="s">
        <v>221</v>
      </c>
      <c r="C28" s="144">
        <v>10000</v>
      </c>
    </row>
    <row r="29" spans="1:3" ht="31.5">
      <c r="A29" s="60">
        <v>25</v>
      </c>
      <c r="B29" s="61" t="s">
        <v>266</v>
      </c>
      <c r="C29" s="144">
        <v>9900</v>
      </c>
    </row>
    <row r="30" spans="1:3">
      <c r="A30" s="60">
        <v>26</v>
      </c>
      <c r="B30" s="61" t="s">
        <v>312</v>
      </c>
      <c r="C30" s="144">
        <v>9800</v>
      </c>
    </row>
    <row r="31" spans="1:3">
      <c r="A31" s="60">
        <v>27</v>
      </c>
      <c r="B31" s="61" t="s">
        <v>214</v>
      </c>
      <c r="C31" s="144">
        <v>9800</v>
      </c>
    </row>
    <row r="32" spans="1:3">
      <c r="A32" s="60">
        <v>28</v>
      </c>
      <c r="B32" s="61" t="s">
        <v>313</v>
      </c>
      <c r="C32" s="144">
        <v>9713</v>
      </c>
    </row>
    <row r="33" spans="1:3" ht="31.5">
      <c r="A33" s="60">
        <v>29</v>
      </c>
      <c r="B33" s="61" t="s">
        <v>170</v>
      </c>
      <c r="C33" s="144">
        <v>9700</v>
      </c>
    </row>
    <row r="34" spans="1:3">
      <c r="A34" s="60">
        <v>30</v>
      </c>
      <c r="B34" s="61" t="s">
        <v>154</v>
      </c>
      <c r="C34" s="144">
        <v>9602</v>
      </c>
    </row>
    <row r="35" spans="1:3" ht="31.5">
      <c r="A35" s="60">
        <v>31</v>
      </c>
      <c r="B35" s="61" t="s">
        <v>314</v>
      </c>
      <c r="C35" s="144">
        <v>9542</v>
      </c>
    </row>
    <row r="36" spans="1:3">
      <c r="A36" s="60">
        <v>32</v>
      </c>
      <c r="B36" s="61" t="s">
        <v>165</v>
      </c>
      <c r="C36" s="144">
        <v>9500</v>
      </c>
    </row>
    <row r="37" spans="1:3">
      <c r="A37" s="60">
        <v>33</v>
      </c>
      <c r="B37" s="61" t="s">
        <v>315</v>
      </c>
      <c r="C37" s="144">
        <v>9400</v>
      </c>
    </row>
    <row r="38" spans="1:3">
      <c r="A38" s="60">
        <v>34</v>
      </c>
      <c r="B38" s="61" t="s">
        <v>316</v>
      </c>
      <c r="C38" s="144">
        <v>9386</v>
      </c>
    </row>
    <row r="39" spans="1:3">
      <c r="A39" s="60">
        <v>35</v>
      </c>
      <c r="B39" s="61" t="s">
        <v>197</v>
      </c>
      <c r="C39" s="144">
        <v>9313.2000000000007</v>
      </c>
    </row>
    <row r="40" spans="1:3">
      <c r="A40" s="60">
        <v>36</v>
      </c>
      <c r="B40" s="61" t="s">
        <v>317</v>
      </c>
      <c r="C40" s="144">
        <v>9300</v>
      </c>
    </row>
    <row r="41" spans="1:3">
      <c r="A41" s="60">
        <v>37</v>
      </c>
      <c r="B41" s="61" t="s">
        <v>267</v>
      </c>
      <c r="C41" s="144">
        <v>9300</v>
      </c>
    </row>
    <row r="42" spans="1:3">
      <c r="A42" s="60">
        <v>38</v>
      </c>
      <c r="B42" s="61" t="s">
        <v>156</v>
      </c>
      <c r="C42" s="144">
        <v>9233.33</v>
      </c>
    </row>
    <row r="43" spans="1:3" ht="31.5">
      <c r="A43" s="60">
        <v>39</v>
      </c>
      <c r="B43" s="61" t="s">
        <v>179</v>
      </c>
      <c r="C43" s="144">
        <v>9085</v>
      </c>
    </row>
    <row r="44" spans="1:3">
      <c r="A44" s="60">
        <v>40</v>
      </c>
      <c r="B44" s="61" t="s">
        <v>318</v>
      </c>
      <c r="C44" s="144">
        <v>9081.5</v>
      </c>
    </row>
    <row r="45" spans="1:3">
      <c r="A45" s="60">
        <v>41</v>
      </c>
      <c r="B45" s="61" t="s">
        <v>271</v>
      </c>
      <c r="C45" s="144">
        <v>9076</v>
      </c>
    </row>
    <row r="46" spans="1:3">
      <c r="A46" s="60">
        <v>42</v>
      </c>
      <c r="B46" s="61" t="s">
        <v>319</v>
      </c>
      <c r="C46" s="144">
        <v>9015</v>
      </c>
    </row>
    <row r="47" spans="1:3">
      <c r="A47" s="60">
        <v>43</v>
      </c>
      <c r="B47" s="61" t="s">
        <v>233</v>
      </c>
      <c r="C47" s="144">
        <v>9000</v>
      </c>
    </row>
    <row r="48" spans="1:3">
      <c r="A48" s="60">
        <v>44</v>
      </c>
      <c r="B48" s="61" t="s">
        <v>320</v>
      </c>
      <c r="C48" s="144">
        <v>9000</v>
      </c>
    </row>
    <row r="49" spans="1:3">
      <c r="A49" s="60">
        <v>45</v>
      </c>
      <c r="B49" s="61" t="s">
        <v>169</v>
      </c>
      <c r="C49" s="144">
        <v>9000</v>
      </c>
    </row>
    <row r="50" spans="1:3" ht="31.5">
      <c r="A50" s="60">
        <v>46</v>
      </c>
      <c r="B50" s="61" t="s">
        <v>268</v>
      </c>
      <c r="C50" s="144">
        <v>9000</v>
      </c>
    </row>
    <row r="51" spans="1:3">
      <c r="A51" s="60">
        <v>47</v>
      </c>
      <c r="B51" s="61" t="s">
        <v>247</v>
      </c>
      <c r="C51" s="144">
        <v>8962</v>
      </c>
    </row>
    <row r="52" spans="1:3">
      <c r="A52" s="60">
        <v>48</v>
      </c>
      <c r="B52" s="61" t="s">
        <v>145</v>
      </c>
      <c r="C52" s="144">
        <v>8957.5</v>
      </c>
    </row>
    <row r="53" spans="1:3">
      <c r="A53" s="142">
        <v>49</v>
      </c>
      <c r="B53" s="61" t="s">
        <v>282</v>
      </c>
      <c r="C53" s="144">
        <v>8920</v>
      </c>
    </row>
    <row r="54" spans="1:3">
      <c r="A54" s="143">
        <v>50</v>
      </c>
      <c r="B54" s="141" t="s">
        <v>272</v>
      </c>
      <c r="C54" s="145">
        <v>8750</v>
      </c>
    </row>
  </sheetData>
  <mergeCells count="2">
    <mergeCell ref="A1:C1"/>
    <mergeCell ref="B2:C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B147"/>
  <sheetViews>
    <sheetView topLeftCell="A133" workbookViewId="0">
      <selection activeCell="A137" sqref="A137:B137"/>
    </sheetView>
  </sheetViews>
  <sheetFormatPr defaultRowHeight="15"/>
  <cols>
    <col min="1" max="1" width="59.140625" style="27" customWidth="1"/>
    <col min="2" max="2" width="24.5703125" style="65" customWidth="1"/>
  </cols>
  <sheetData>
    <row r="1" spans="1:2" ht="62.25" customHeight="1">
      <c r="A1" s="256" t="s">
        <v>355</v>
      </c>
      <c r="B1" s="256"/>
    </row>
    <row r="2" spans="1:2" ht="15.75">
      <c r="A2" s="257"/>
      <c r="B2" s="257"/>
    </row>
    <row r="3" spans="1:2" ht="39" thickBot="1">
      <c r="A3" s="63" t="s">
        <v>37</v>
      </c>
      <c r="B3" s="64" t="s">
        <v>59</v>
      </c>
    </row>
    <row r="4" spans="1:2" ht="38.25" thickTop="1">
      <c r="A4" s="216" t="s">
        <v>45</v>
      </c>
      <c r="B4" s="217"/>
    </row>
    <row r="5" spans="1:2" ht="15.75">
      <c r="A5" s="61" t="s">
        <v>302</v>
      </c>
      <c r="B5" s="66">
        <v>19503.330000000002</v>
      </c>
    </row>
    <row r="6" spans="1:2" ht="15.75">
      <c r="A6" s="61" t="s">
        <v>265</v>
      </c>
      <c r="B6" s="66">
        <v>11000</v>
      </c>
    </row>
    <row r="7" spans="1:2" ht="15.75">
      <c r="A7" s="61" t="s">
        <v>181</v>
      </c>
      <c r="B7" s="66">
        <v>10700</v>
      </c>
    </row>
    <row r="8" spans="1:2" ht="15.75">
      <c r="A8" s="61" t="s">
        <v>196</v>
      </c>
      <c r="B8" s="66">
        <v>10308</v>
      </c>
    </row>
    <row r="9" spans="1:2" ht="15.75" customHeight="1">
      <c r="A9" s="61" t="s">
        <v>239</v>
      </c>
      <c r="B9" s="66">
        <v>10100</v>
      </c>
    </row>
    <row r="10" spans="1:2" ht="15.75">
      <c r="A10" s="61" t="s">
        <v>317</v>
      </c>
      <c r="B10" s="66">
        <v>9300</v>
      </c>
    </row>
    <row r="11" spans="1:2" ht="15.75">
      <c r="A11" s="61" t="s">
        <v>145</v>
      </c>
      <c r="B11" s="66">
        <v>8957.5</v>
      </c>
    </row>
    <row r="12" spans="1:2" ht="15.75" customHeight="1">
      <c r="A12" s="61" t="s">
        <v>272</v>
      </c>
      <c r="B12" s="66">
        <v>8750</v>
      </c>
    </row>
    <row r="13" spans="1:2" ht="15.75">
      <c r="A13" s="61" t="s">
        <v>180</v>
      </c>
      <c r="B13" s="66">
        <v>8233.33</v>
      </c>
    </row>
    <row r="14" spans="1:2" ht="15.75">
      <c r="A14" s="67" t="s">
        <v>273</v>
      </c>
      <c r="B14" s="75">
        <v>7988.5</v>
      </c>
    </row>
    <row r="15" spans="1:2" ht="15.75">
      <c r="A15" s="67" t="s">
        <v>322</v>
      </c>
      <c r="B15" s="75">
        <v>7875</v>
      </c>
    </row>
    <row r="16" spans="1:2" ht="15.75">
      <c r="A16" s="67" t="s">
        <v>217</v>
      </c>
      <c r="B16" s="75">
        <v>7584</v>
      </c>
    </row>
    <row r="17" spans="1:2" ht="15.75">
      <c r="A17" s="67" t="s">
        <v>178</v>
      </c>
      <c r="B17" s="75">
        <v>7579</v>
      </c>
    </row>
    <row r="18" spans="1:2" ht="15.75">
      <c r="A18" s="67" t="s">
        <v>238</v>
      </c>
      <c r="B18" s="75">
        <v>7290</v>
      </c>
    </row>
    <row r="19" spans="1:2" ht="15.75">
      <c r="A19" s="67" t="s">
        <v>323</v>
      </c>
      <c r="B19" s="75">
        <v>7054.56</v>
      </c>
    </row>
    <row r="20" spans="1:2" ht="15.75">
      <c r="A20" s="67" t="s">
        <v>240</v>
      </c>
      <c r="B20" s="75">
        <v>7000</v>
      </c>
    </row>
    <row r="21" spans="1:2" ht="15.75">
      <c r="A21" s="67" t="s">
        <v>324</v>
      </c>
      <c r="B21" s="75">
        <v>7000</v>
      </c>
    </row>
    <row r="22" spans="1:2" ht="15.75">
      <c r="A22" s="67" t="s">
        <v>215</v>
      </c>
      <c r="B22" s="68">
        <v>7000</v>
      </c>
    </row>
    <row r="23" spans="1:2" ht="16.5" thickBot="1">
      <c r="A23" s="67" t="s">
        <v>236</v>
      </c>
      <c r="B23" s="75">
        <v>6757.67</v>
      </c>
    </row>
    <row r="24" spans="1:2" ht="19.5" thickTop="1">
      <c r="A24" s="218" t="s">
        <v>27</v>
      </c>
      <c r="B24" s="217"/>
    </row>
    <row r="25" spans="1:2" ht="15.75">
      <c r="A25" s="61" t="s">
        <v>234</v>
      </c>
      <c r="B25" s="66">
        <v>12000</v>
      </c>
    </row>
    <row r="26" spans="1:2" ht="15.75">
      <c r="A26" s="61" t="s">
        <v>309</v>
      </c>
      <c r="B26" s="66">
        <v>10000</v>
      </c>
    </row>
    <row r="27" spans="1:2" ht="16.5" customHeight="1">
      <c r="A27" s="61" t="s">
        <v>167</v>
      </c>
      <c r="B27" s="66">
        <v>10000</v>
      </c>
    </row>
    <row r="28" spans="1:2" ht="14.25" customHeight="1">
      <c r="A28" s="61" t="s">
        <v>267</v>
      </c>
      <c r="B28" s="66">
        <v>9300</v>
      </c>
    </row>
    <row r="29" spans="1:2" ht="15.75">
      <c r="A29" s="61" t="s">
        <v>271</v>
      </c>
      <c r="B29" s="66">
        <v>9076</v>
      </c>
    </row>
    <row r="30" spans="1:2" ht="15.75">
      <c r="A30" s="61" t="s">
        <v>233</v>
      </c>
      <c r="B30" s="66">
        <v>9000</v>
      </c>
    </row>
    <row r="31" spans="1:2" ht="15.75">
      <c r="A31" s="61" t="s">
        <v>241</v>
      </c>
      <c r="B31" s="66">
        <v>8400</v>
      </c>
    </row>
    <row r="32" spans="1:2" ht="15.75">
      <c r="A32" s="61" t="s">
        <v>242</v>
      </c>
      <c r="B32" s="66">
        <v>8057.67</v>
      </c>
    </row>
    <row r="33" spans="1:2" ht="15.75">
      <c r="A33" s="61" t="s">
        <v>270</v>
      </c>
      <c r="B33" s="66">
        <v>8032</v>
      </c>
    </row>
    <row r="34" spans="1:2" ht="15.75">
      <c r="A34" s="61" t="s">
        <v>274</v>
      </c>
      <c r="B34" s="66">
        <v>8000</v>
      </c>
    </row>
    <row r="35" spans="1:2" ht="15.75">
      <c r="A35" s="61" t="s">
        <v>182</v>
      </c>
      <c r="B35" s="66">
        <v>8000</v>
      </c>
    </row>
    <row r="36" spans="1:2" ht="15.75">
      <c r="A36" s="61" t="s">
        <v>325</v>
      </c>
      <c r="B36" s="66">
        <v>8000</v>
      </c>
    </row>
    <row r="37" spans="1:2" ht="15.75">
      <c r="A37" s="67" t="s">
        <v>326</v>
      </c>
      <c r="B37" s="75">
        <v>7846</v>
      </c>
    </row>
    <row r="38" spans="1:2" ht="15.75">
      <c r="A38" s="67" t="s">
        <v>327</v>
      </c>
      <c r="B38" s="75">
        <v>7402</v>
      </c>
    </row>
    <row r="39" spans="1:2" ht="16.5" thickBot="1">
      <c r="A39" s="67" t="s">
        <v>218</v>
      </c>
      <c r="B39" s="75">
        <v>6987.2</v>
      </c>
    </row>
    <row r="40" spans="1:2" ht="19.5" thickTop="1">
      <c r="A40" s="218" t="s">
        <v>28</v>
      </c>
      <c r="B40" s="217"/>
    </row>
    <row r="41" spans="1:2" ht="15.75">
      <c r="A41" s="61" t="s">
        <v>328</v>
      </c>
      <c r="B41" s="66">
        <v>5586.5</v>
      </c>
    </row>
    <row r="42" spans="1:2" ht="15.75">
      <c r="A42" s="61" t="s">
        <v>329</v>
      </c>
      <c r="B42" s="66">
        <v>6918.25</v>
      </c>
    </row>
    <row r="43" spans="1:2" ht="15.75">
      <c r="A43" s="61" t="s">
        <v>308</v>
      </c>
      <c r="B43" s="66">
        <v>10140</v>
      </c>
    </row>
    <row r="44" spans="1:2" ht="31.5">
      <c r="A44" s="61" t="s">
        <v>330</v>
      </c>
      <c r="B44" s="66">
        <v>5500</v>
      </c>
    </row>
    <row r="45" spans="1:2" ht="15.75">
      <c r="A45" s="61" t="s">
        <v>331</v>
      </c>
      <c r="B45" s="66">
        <v>8491.25</v>
      </c>
    </row>
    <row r="46" spans="1:2" ht="15.75">
      <c r="A46" s="61" t="s">
        <v>332</v>
      </c>
      <c r="B46" s="66">
        <v>5823.33</v>
      </c>
    </row>
    <row r="47" spans="1:2" ht="15.75">
      <c r="A47" s="61" t="s">
        <v>333</v>
      </c>
      <c r="B47" s="66">
        <v>4245</v>
      </c>
    </row>
    <row r="48" spans="1:2" ht="15.75">
      <c r="A48" s="61" t="s">
        <v>165</v>
      </c>
      <c r="B48" s="66">
        <v>9500</v>
      </c>
    </row>
    <row r="49" spans="1:2" ht="15.75">
      <c r="A49" s="61" t="s">
        <v>334</v>
      </c>
      <c r="B49" s="66">
        <v>8000</v>
      </c>
    </row>
    <row r="50" spans="1:2" ht="15.75">
      <c r="A50" s="61" t="s">
        <v>335</v>
      </c>
      <c r="B50" s="66">
        <v>6500</v>
      </c>
    </row>
    <row r="51" spans="1:2" ht="15.75">
      <c r="A51" s="61" t="s">
        <v>336</v>
      </c>
      <c r="B51" s="66">
        <v>5173.83</v>
      </c>
    </row>
    <row r="52" spans="1:2" ht="15.75">
      <c r="A52" s="67" t="s">
        <v>337</v>
      </c>
      <c r="B52" s="75">
        <v>6100</v>
      </c>
    </row>
    <row r="53" spans="1:2" ht="15.75">
      <c r="A53" s="67" t="s">
        <v>338</v>
      </c>
      <c r="B53" s="75">
        <v>6722.5</v>
      </c>
    </row>
    <row r="54" spans="1:2" ht="15.75">
      <c r="A54" s="67" t="s">
        <v>320</v>
      </c>
      <c r="B54" s="75">
        <v>9000</v>
      </c>
    </row>
    <row r="55" spans="1:2" ht="15.75">
      <c r="A55" s="67" t="s">
        <v>339</v>
      </c>
      <c r="B55" s="75">
        <v>7775</v>
      </c>
    </row>
    <row r="56" spans="1:2" ht="15.75">
      <c r="A56" s="67" t="s">
        <v>340</v>
      </c>
      <c r="B56" s="75">
        <v>5700</v>
      </c>
    </row>
    <row r="57" spans="1:2" ht="15.75">
      <c r="A57" s="67" t="s">
        <v>195</v>
      </c>
      <c r="B57" s="75">
        <v>14000</v>
      </c>
    </row>
    <row r="58" spans="1:2" ht="15.75">
      <c r="A58" s="67" t="s">
        <v>193</v>
      </c>
      <c r="B58" s="75">
        <v>30000</v>
      </c>
    </row>
    <row r="59" spans="1:2" ht="15.75">
      <c r="A59" s="67" t="s">
        <v>315</v>
      </c>
      <c r="B59" s="75">
        <v>9400</v>
      </c>
    </row>
    <row r="60" spans="1:2" ht="15.75">
      <c r="A60" s="67" t="s">
        <v>341</v>
      </c>
      <c r="B60" s="75">
        <v>5950</v>
      </c>
    </row>
    <row r="61" spans="1:2" ht="15.75">
      <c r="A61" s="67" t="s">
        <v>342</v>
      </c>
      <c r="B61" s="75">
        <v>4536.33</v>
      </c>
    </row>
    <row r="62" spans="1:2" ht="32.25" thickBot="1">
      <c r="A62" s="67" t="s">
        <v>343</v>
      </c>
      <c r="B62" s="75">
        <v>7000</v>
      </c>
    </row>
    <row r="63" spans="1:2" ht="19.5" thickTop="1">
      <c r="A63" s="218" t="s">
        <v>29</v>
      </c>
      <c r="B63" s="217"/>
    </row>
    <row r="64" spans="1:2" ht="15.75">
      <c r="A64" s="61" t="s">
        <v>155</v>
      </c>
      <c r="B64" s="62">
        <v>7500</v>
      </c>
    </row>
    <row r="65" spans="1:2" ht="21.75" customHeight="1">
      <c r="A65" s="61" t="s">
        <v>344</v>
      </c>
      <c r="B65" s="66">
        <v>5710.6</v>
      </c>
    </row>
    <row r="66" spans="1:2" ht="15.75">
      <c r="A66" s="61" t="s">
        <v>345</v>
      </c>
      <c r="B66" s="66">
        <v>5600</v>
      </c>
    </row>
    <row r="67" spans="1:2" ht="15.75">
      <c r="A67" s="61" t="s">
        <v>243</v>
      </c>
      <c r="B67" s="66">
        <v>5600</v>
      </c>
    </row>
    <row r="68" spans="1:2" ht="15.75">
      <c r="A68" s="67" t="s">
        <v>346</v>
      </c>
      <c r="B68" s="75">
        <v>5477.67</v>
      </c>
    </row>
    <row r="69" spans="1:2" ht="15.75">
      <c r="A69" s="67" t="s">
        <v>347</v>
      </c>
      <c r="B69" s="75">
        <v>5070</v>
      </c>
    </row>
    <row r="70" spans="1:2" ht="16.5" thickBot="1">
      <c r="A70" s="67" t="s">
        <v>348</v>
      </c>
      <c r="B70" s="75">
        <v>5000</v>
      </c>
    </row>
    <row r="71" spans="1:2" ht="19.5" thickTop="1">
      <c r="A71" s="218" t="s">
        <v>30</v>
      </c>
      <c r="B71" s="217"/>
    </row>
    <row r="72" spans="1:2" ht="15.75">
      <c r="A72" s="61" t="s">
        <v>157</v>
      </c>
      <c r="B72" s="66">
        <v>7000</v>
      </c>
    </row>
    <row r="73" spans="1:2" ht="15.75">
      <c r="A73" s="61" t="s">
        <v>150</v>
      </c>
      <c r="B73" s="66">
        <v>6750</v>
      </c>
    </row>
    <row r="74" spans="1:2" ht="15.75">
      <c r="A74" s="61" t="s">
        <v>244</v>
      </c>
      <c r="B74" s="66">
        <v>6400</v>
      </c>
    </row>
    <row r="75" spans="1:2" ht="15.75">
      <c r="A75" s="61" t="s">
        <v>183</v>
      </c>
      <c r="B75" s="66">
        <v>6000</v>
      </c>
    </row>
    <row r="76" spans="1:2" ht="15.75">
      <c r="A76" s="61" t="s">
        <v>349</v>
      </c>
      <c r="B76" s="66">
        <v>6000</v>
      </c>
    </row>
    <row r="77" spans="1:2" ht="15.75">
      <c r="A77" s="61" t="s">
        <v>350</v>
      </c>
      <c r="B77" s="66">
        <v>5489.5</v>
      </c>
    </row>
    <row r="78" spans="1:2" ht="15.75">
      <c r="A78" s="61" t="s">
        <v>351</v>
      </c>
      <c r="B78" s="66">
        <v>5260</v>
      </c>
    </row>
    <row r="79" spans="1:2" ht="15.75">
      <c r="A79" s="61" t="s">
        <v>219</v>
      </c>
      <c r="B79" s="66">
        <v>5218.78</v>
      </c>
    </row>
    <row r="80" spans="1:2" ht="15.75">
      <c r="A80" s="67" t="s">
        <v>275</v>
      </c>
      <c r="B80" s="75">
        <v>5000</v>
      </c>
    </row>
    <row r="81" spans="1:2" ht="15.75">
      <c r="A81" s="67" t="s">
        <v>245</v>
      </c>
      <c r="B81" s="75">
        <v>5000</v>
      </c>
    </row>
    <row r="82" spans="1:2" ht="56.25">
      <c r="A82" s="219" t="s">
        <v>31</v>
      </c>
      <c r="B82" s="220"/>
    </row>
    <row r="83" spans="1:2" ht="15.75">
      <c r="A83" s="61" t="s">
        <v>277</v>
      </c>
      <c r="B83" s="66">
        <v>8700</v>
      </c>
    </row>
    <row r="84" spans="1:2" ht="15.75">
      <c r="A84" s="61" t="s">
        <v>220</v>
      </c>
      <c r="B84" s="66">
        <v>7000</v>
      </c>
    </row>
    <row r="85" spans="1:2" ht="31.5">
      <c r="A85" s="61" t="s">
        <v>352</v>
      </c>
      <c r="B85" s="66">
        <v>6750</v>
      </c>
    </row>
    <row r="86" spans="1:2" ht="15.75">
      <c r="A86" s="83" t="s">
        <v>276</v>
      </c>
      <c r="B86" s="66">
        <v>6057.67</v>
      </c>
    </row>
    <row r="87" spans="1:2" ht="15.75">
      <c r="A87" s="61" t="s">
        <v>278</v>
      </c>
      <c r="B87" s="66">
        <v>6000</v>
      </c>
    </row>
    <row r="88" spans="1:2" ht="15.75">
      <c r="A88" s="67" t="s">
        <v>246</v>
      </c>
      <c r="B88" s="75">
        <v>6000</v>
      </c>
    </row>
    <row r="89" spans="1:2" ht="15.75">
      <c r="A89" s="67" t="s">
        <v>353</v>
      </c>
      <c r="B89" s="75">
        <v>6000</v>
      </c>
    </row>
    <row r="90" spans="1:2" ht="15.75">
      <c r="A90" s="67" t="s">
        <v>354</v>
      </c>
      <c r="B90" s="75">
        <v>5733.33</v>
      </c>
    </row>
    <row r="91" spans="1:2" ht="15.75">
      <c r="A91" s="67" t="s">
        <v>279</v>
      </c>
      <c r="B91" s="75">
        <v>5086.5</v>
      </c>
    </row>
    <row r="92" spans="1:2" ht="15.75">
      <c r="A92" s="67" t="s">
        <v>280</v>
      </c>
      <c r="B92" s="75">
        <v>5000</v>
      </c>
    </row>
    <row r="93" spans="1:2" ht="18.75">
      <c r="A93" s="219" t="s">
        <v>32</v>
      </c>
      <c r="B93" s="220"/>
    </row>
    <row r="94" spans="1:2" ht="15.75">
      <c r="A94" s="61" t="s">
        <v>303</v>
      </c>
      <c r="B94" s="66">
        <v>17000</v>
      </c>
    </row>
    <row r="95" spans="1:2" ht="15.75">
      <c r="A95" s="61" t="s">
        <v>304</v>
      </c>
      <c r="B95" s="66">
        <v>15000</v>
      </c>
    </row>
    <row r="96" spans="1:2" ht="15.75">
      <c r="A96" s="61" t="s">
        <v>306</v>
      </c>
      <c r="B96" s="66">
        <v>12000</v>
      </c>
    </row>
    <row r="97" spans="1:2" ht="31.5">
      <c r="A97" s="61" t="s">
        <v>307</v>
      </c>
      <c r="B97" s="66">
        <v>11270</v>
      </c>
    </row>
    <row r="98" spans="1:2" ht="31.5">
      <c r="A98" s="61" t="s">
        <v>201</v>
      </c>
      <c r="B98" s="66">
        <v>10100</v>
      </c>
    </row>
    <row r="99" spans="1:2" ht="15.75">
      <c r="A99" s="61" t="s">
        <v>310</v>
      </c>
      <c r="B99" s="66">
        <v>10000</v>
      </c>
    </row>
    <row r="100" spans="1:2" ht="31.5">
      <c r="A100" s="61" t="s">
        <v>266</v>
      </c>
      <c r="B100" s="66">
        <v>9900</v>
      </c>
    </row>
    <row r="101" spans="1:2" ht="15.75">
      <c r="A101" s="61" t="s">
        <v>312</v>
      </c>
      <c r="B101" s="66">
        <v>9800</v>
      </c>
    </row>
    <row r="102" spans="1:2" ht="31.5">
      <c r="A102" s="61" t="s">
        <v>170</v>
      </c>
      <c r="B102" s="66">
        <v>9700</v>
      </c>
    </row>
    <row r="103" spans="1:2" ht="15.75">
      <c r="A103" s="61" t="s">
        <v>154</v>
      </c>
      <c r="B103" s="66">
        <v>9602</v>
      </c>
    </row>
    <row r="104" spans="1:2" ht="31.5">
      <c r="A104" s="61" t="s">
        <v>314</v>
      </c>
      <c r="B104" s="66">
        <v>9542</v>
      </c>
    </row>
    <row r="105" spans="1:2" ht="15.75">
      <c r="A105" s="61" t="s">
        <v>316</v>
      </c>
      <c r="B105" s="66">
        <v>9386</v>
      </c>
    </row>
    <row r="106" spans="1:2" ht="15.75">
      <c r="A106" s="61" t="s">
        <v>197</v>
      </c>
      <c r="B106" s="66">
        <v>9313.2000000000007</v>
      </c>
    </row>
    <row r="107" spans="1:2" ht="31.5">
      <c r="A107" s="61" t="s">
        <v>179</v>
      </c>
      <c r="B107" s="66">
        <v>9085</v>
      </c>
    </row>
    <row r="108" spans="1:2" ht="31.5">
      <c r="A108" s="61" t="s">
        <v>268</v>
      </c>
      <c r="B108" s="66">
        <v>9000</v>
      </c>
    </row>
    <row r="109" spans="1:2" ht="15.75">
      <c r="A109" s="61" t="s">
        <v>247</v>
      </c>
      <c r="B109" s="66">
        <v>8962</v>
      </c>
    </row>
    <row r="110" spans="1:2" ht="15.75">
      <c r="A110" s="67" t="s">
        <v>269</v>
      </c>
      <c r="B110" s="75">
        <v>8500</v>
      </c>
    </row>
    <row r="111" spans="1:2" ht="31.5">
      <c r="A111" s="67" t="s">
        <v>264</v>
      </c>
      <c r="B111" s="75">
        <v>8500</v>
      </c>
    </row>
    <row r="112" spans="1:2" ht="15.75">
      <c r="A112" s="67" t="s">
        <v>356</v>
      </c>
      <c r="B112" s="75">
        <v>8400</v>
      </c>
    </row>
    <row r="113" spans="1:2" ht="15.75">
      <c r="A113" s="67" t="s">
        <v>216</v>
      </c>
      <c r="B113" s="75">
        <v>8392</v>
      </c>
    </row>
    <row r="114" spans="1:2" ht="15.75">
      <c r="A114" s="67" t="s">
        <v>357</v>
      </c>
      <c r="B114" s="75">
        <v>8300</v>
      </c>
    </row>
    <row r="115" spans="1:2" ht="75">
      <c r="A115" s="219" t="s">
        <v>33</v>
      </c>
      <c r="B115" s="220"/>
    </row>
    <row r="116" spans="1:2" ht="15.75">
      <c r="A116" s="61" t="s">
        <v>194</v>
      </c>
      <c r="B116" s="66">
        <v>15000</v>
      </c>
    </row>
    <row r="117" spans="1:2" ht="15.75">
      <c r="A117" s="61" t="s">
        <v>305</v>
      </c>
      <c r="B117" s="66">
        <v>14906</v>
      </c>
    </row>
    <row r="118" spans="1:2" ht="15.75">
      <c r="A118" s="61" t="s">
        <v>168</v>
      </c>
      <c r="B118" s="66">
        <v>10900</v>
      </c>
    </row>
    <row r="119" spans="1:2" ht="15.75">
      <c r="A119" s="61" t="s">
        <v>235</v>
      </c>
      <c r="B119" s="66">
        <v>10800</v>
      </c>
    </row>
    <row r="120" spans="1:2" ht="15.75">
      <c r="A120" s="61" t="s">
        <v>311</v>
      </c>
      <c r="B120" s="66">
        <v>10000</v>
      </c>
    </row>
    <row r="121" spans="1:2" ht="15.75">
      <c r="A121" s="61" t="s">
        <v>221</v>
      </c>
      <c r="B121" s="66">
        <v>10000</v>
      </c>
    </row>
    <row r="122" spans="1:2" ht="15.75">
      <c r="A122" s="61" t="s">
        <v>214</v>
      </c>
      <c r="B122" s="66">
        <v>9800</v>
      </c>
    </row>
    <row r="123" spans="1:2" ht="15.75">
      <c r="A123" s="61" t="s">
        <v>156</v>
      </c>
      <c r="B123" s="66">
        <v>9233.33</v>
      </c>
    </row>
    <row r="124" spans="1:2" ht="15.75">
      <c r="A124" s="61" t="s">
        <v>318</v>
      </c>
      <c r="B124" s="66">
        <v>9081.5</v>
      </c>
    </row>
    <row r="125" spans="1:2" ht="15.75">
      <c r="A125" s="61" t="s">
        <v>319</v>
      </c>
      <c r="B125" s="66">
        <v>9015</v>
      </c>
    </row>
    <row r="126" spans="1:2" ht="15.75">
      <c r="A126" s="61" t="s">
        <v>282</v>
      </c>
      <c r="B126" s="66">
        <v>8920</v>
      </c>
    </row>
    <row r="127" spans="1:2" ht="15.75">
      <c r="A127" s="67" t="s">
        <v>237</v>
      </c>
      <c r="B127" s="75">
        <v>8400</v>
      </c>
    </row>
    <row r="128" spans="1:2" ht="15.75">
      <c r="A128" s="67" t="s">
        <v>281</v>
      </c>
      <c r="B128" s="75">
        <v>8125</v>
      </c>
    </row>
    <row r="129" spans="1:2" ht="15.75">
      <c r="A129" s="67" t="s">
        <v>248</v>
      </c>
      <c r="B129" s="75">
        <v>8000</v>
      </c>
    </row>
    <row r="130" spans="1:2" ht="15.75">
      <c r="A130" s="67" t="s">
        <v>202</v>
      </c>
      <c r="B130" s="75">
        <v>8000</v>
      </c>
    </row>
    <row r="131" spans="1:2" ht="15.75">
      <c r="A131" s="67" t="s">
        <v>358</v>
      </c>
      <c r="B131" s="75">
        <v>8000</v>
      </c>
    </row>
    <row r="132" spans="1:2" ht="15.75">
      <c r="A132" s="67" t="s">
        <v>359</v>
      </c>
      <c r="B132" s="75">
        <v>8000</v>
      </c>
    </row>
    <row r="133" spans="1:2" ht="15.75">
      <c r="A133" s="67" t="s">
        <v>283</v>
      </c>
      <c r="B133" s="75">
        <v>8000</v>
      </c>
    </row>
    <row r="134" spans="1:2" ht="15.75">
      <c r="A134" s="67" t="s">
        <v>360</v>
      </c>
      <c r="B134" s="75">
        <v>8000</v>
      </c>
    </row>
    <row r="135" spans="1:2" ht="15.75">
      <c r="A135" s="67" t="s">
        <v>284</v>
      </c>
      <c r="B135" s="75">
        <v>8000</v>
      </c>
    </row>
    <row r="136" spans="1:2" ht="15.75">
      <c r="A136" s="67" t="s">
        <v>249</v>
      </c>
      <c r="B136" s="75">
        <v>8000</v>
      </c>
    </row>
    <row r="137" spans="1:2" ht="18.75">
      <c r="A137" s="219" t="s">
        <v>48</v>
      </c>
      <c r="B137" s="220"/>
    </row>
    <row r="138" spans="1:2" ht="15.75">
      <c r="A138" s="61" t="s">
        <v>361</v>
      </c>
      <c r="B138" s="66">
        <v>7500</v>
      </c>
    </row>
    <row r="139" spans="1:2" ht="15.75">
      <c r="A139" s="61" t="s">
        <v>146</v>
      </c>
      <c r="B139" s="66">
        <v>6562.05</v>
      </c>
    </row>
    <row r="140" spans="1:2" ht="15.75">
      <c r="A140" s="61" t="s">
        <v>184</v>
      </c>
      <c r="B140" s="66">
        <v>6215</v>
      </c>
    </row>
    <row r="141" spans="1:2" ht="15.75">
      <c r="A141" s="61" t="s">
        <v>362</v>
      </c>
      <c r="B141" s="66">
        <v>5370.21</v>
      </c>
    </row>
    <row r="142" spans="1:2" ht="15.75">
      <c r="A142" s="61" t="s">
        <v>148</v>
      </c>
      <c r="B142" s="66">
        <v>5198.33</v>
      </c>
    </row>
    <row r="143" spans="1:2" ht="15.75">
      <c r="A143" s="61" t="s">
        <v>147</v>
      </c>
      <c r="B143" s="66">
        <v>5091</v>
      </c>
    </row>
    <row r="144" spans="1:2" ht="15.75">
      <c r="A144" s="61" t="s">
        <v>250</v>
      </c>
      <c r="B144" s="66">
        <v>5041.5</v>
      </c>
    </row>
    <row r="145" spans="1:2" ht="15.75">
      <c r="A145" s="61" t="s">
        <v>185</v>
      </c>
      <c r="B145" s="66">
        <v>4891.38</v>
      </c>
    </row>
    <row r="146" spans="1:2" ht="15.75">
      <c r="A146" s="61" t="s">
        <v>363</v>
      </c>
      <c r="B146" s="66">
        <v>4721.33</v>
      </c>
    </row>
    <row r="147" spans="1:2" ht="15.75">
      <c r="A147" s="290" t="s">
        <v>285</v>
      </c>
      <c r="B147" s="289">
        <v>4500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G29"/>
  <sheetViews>
    <sheetView workbookViewId="0">
      <selection activeCell="G9" sqref="G9"/>
    </sheetView>
  </sheetViews>
  <sheetFormatPr defaultRowHeight="15"/>
  <cols>
    <col min="1" max="1" width="41" style="7" customWidth="1"/>
    <col min="2" max="2" width="9.140625" style="7" customWidth="1"/>
    <col min="3" max="3" width="9" style="7" customWidth="1"/>
    <col min="4" max="4" width="13" style="7" customWidth="1"/>
    <col min="5" max="5" width="8.5703125" style="7" customWidth="1"/>
    <col min="6" max="6" width="9.5703125" style="7" customWidth="1"/>
    <col min="7" max="7" width="12.7109375" style="7" customWidth="1"/>
  </cols>
  <sheetData>
    <row r="1" spans="1:7" ht="18.75">
      <c r="A1" s="258" t="s">
        <v>298</v>
      </c>
      <c r="B1" s="258"/>
      <c r="C1" s="258"/>
      <c r="D1" s="258"/>
      <c r="E1" s="258"/>
      <c r="F1" s="258"/>
      <c r="G1" s="258"/>
    </row>
    <row r="2" spans="1:7" ht="18.75">
      <c r="A2" s="259" t="s">
        <v>55</v>
      </c>
      <c r="B2" s="259"/>
      <c r="C2" s="259"/>
      <c r="D2" s="259"/>
      <c r="E2" s="259"/>
      <c r="F2" s="259"/>
      <c r="G2" s="259"/>
    </row>
    <row r="3" spans="1:7">
      <c r="A3" s="28"/>
      <c r="B3" s="28"/>
      <c r="C3" s="28"/>
      <c r="D3" s="28"/>
      <c r="E3" s="28"/>
      <c r="F3" s="28"/>
      <c r="G3" s="40"/>
    </row>
    <row r="4" spans="1:7" ht="18.75">
      <c r="A4" s="260"/>
      <c r="B4" s="261" t="s">
        <v>296</v>
      </c>
      <c r="C4" s="261"/>
      <c r="D4" s="261"/>
      <c r="E4" s="261" t="s">
        <v>297</v>
      </c>
      <c r="F4" s="261"/>
      <c r="G4" s="261"/>
    </row>
    <row r="5" spans="1:7" s="77" customFormat="1" ht="47.25">
      <c r="A5" s="260"/>
      <c r="B5" s="71" t="s">
        <v>24</v>
      </c>
      <c r="C5" s="71" t="s">
        <v>158</v>
      </c>
      <c r="D5" s="134" t="s">
        <v>2</v>
      </c>
      <c r="E5" s="69" t="s">
        <v>24</v>
      </c>
      <c r="F5" s="69" t="s">
        <v>158</v>
      </c>
      <c r="G5" s="1" t="s">
        <v>2</v>
      </c>
    </row>
    <row r="6" spans="1:7" ht="18.75">
      <c r="A6" s="94" t="s">
        <v>3</v>
      </c>
      <c r="B6" s="41">
        <f>'ВЕДИ 2018-2019)'!D6</f>
        <v>37459</v>
      </c>
      <c r="C6" s="41">
        <f>'ВЕДИ 2018-2019)'!H6</f>
        <v>35430</v>
      </c>
      <c r="D6" s="51">
        <f>ROUND(C6/B6*100,1)</f>
        <v>94.6</v>
      </c>
      <c r="E6" s="52">
        <f>'ВЕДИ 2018-2019)'!F6</f>
        <v>14595</v>
      </c>
      <c r="F6" s="93">
        <f>'ВЕДИ 2018-2019)'!J6</f>
        <v>13759</v>
      </c>
      <c r="G6" s="95">
        <f>ROUND(F6/E6*100,1)</f>
        <v>94.3</v>
      </c>
    </row>
    <row r="7" spans="1:7" ht="15.75">
      <c r="A7" s="96" t="s">
        <v>52</v>
      </c>
      <c r="B7" s="97"/>
      <c r="C7" s="30"/>
      <c r="D7" s="51"/>
      <c r="E7" s="98"/>
      <c r="F7" s="30"/>
      <c r="G7" s="95"/>
    </row>
    <row r="8" spans="1:7" ht="30">
      <c r="A8" s="99" t="s">
        <v>53</v>
      </c>
      <c r="B8" s="97"/>
      <c r="C8" s="30"/>
      <c r="D8" s="51"/>
      <c r="E8" s="98"/>
      <c r="F8" s="30"/>
      <c r="G8" s="95"/>
    </row>
    <row r="9" spans="1:7" ht="31.5">
      <c r="A9" s="92" t="s">
        <v>4</v>
      </c>
      <c r="B9" s="41">
        <f>'ВЕДИ 2018-2019)'!D9</f>
        <v>9895</v>
      </c>
      <c r="C9" s="41">
        <f>'ВЕДИ 2018-2019)'!H9</f>
        <v>9554</v>
      </c>
      <c r="D9" s="51">
        <f t="shared" ref="D9:D27" si="0">ROUND(C9/B9*100,1)</f>
        <v>96.6</v>
      </c>
      <c r="E9" s="52">
        <f>'ВЕДИ 2018-2019)'!F9</f>
        <v>2446</v>
      </c>
      <c r="F9" s="93">
        <f>'ВЕДИ 2018-2019)'!J9</f>
        <v>2452</v>
      </c>
      <c r="G9" s="95">
        <f t="shared" ref="G9:G27" si="1">ROUND(F9/E9*100,1)</f>
        <v>100.2</v>
      </c>
    </row>
    <row r="10" spans="1:7" ht="31.5">
      <c r="A10" s="92" t="s">
        <v>5</v>
      </c>
      <c r="B10" s="41">
        <f>'ВЕДИ 2018-2019)'!D10</f>
        <v>196</v>
      </c>
      <c r="C10" s="41">
        <f>'ВЕДИ 2018-2019)'!H10</f>
        <v>194</v>
      </c>
      <c r="D10" s="51">
        <f t="shared" si="0"/>
        <v>99</v>
      </c>
      <c r="E10" s="52">
        <f>'ВЕДИ 2018-2019)'!F10</f>
        <v>130</v>
      </c>
      <c r="F10" s="93">
        <f>'ВЕДИ 2018-2019)'!J10</f>
        <v>38</v>
      </c>
      <c r="G10" s="95">
        <f t="shared" si="1"/>
        <v>29.2</v>
      </c>
    </row>
    <row r="11" spans="1:7" ht="15.75">
      <c r="A11" s="92" t="s">
        <v>6</v>
      </c>
      <c r="B11" s="41">
        <f>'ВЕДИ 2018-2019)'!D11</f>
        <v>4618</v>
      </c>
      <c r="C11" s="41">
        <f>'ВЕДИ 2018-2019)'!H11</f>
        <v>4502</v>
      </c>
      <c r="D11" s="51">
        <f t="shared" si="0"/>
        <v>97.5</v>
      </c>
      <c r="E11" s="52">
        <f>'ВЕДИ 2018-2019)'!F11</f>
        <v>1623</v>
      </c>
      <c r="F11" s="93">
        <f>'ВЕДИ 2018-2019)'!J11</f>
        <v>1789</v>
      </c>
      <c r="G11" s="95">
        <f t="shared" si="1"/>
        <v>110.2</v>
      </c>
    </row>
    <row r="12" spans="1:7" ht="31.5">
      <c r="A12" s="92" t="s">
        <v>7</v>
      </c>
      <c r="B12" s="41">
        <f>'ВЕДИ 2018-2019)'!D12</f>
        <v>861</v>
      </c>
      <c r="C12" s="41">
        <f>'ВЕДИ 2018-2019)'!H12</f>
        <v>710</v>
      </c>
      <c r="D12" s="51">
        <f t="shared" si="0"/>
        <v>82.5</v>
      </c>
      <c r="E12" s="52">
        <f>'ВЕДИ 2018-2019)'!F12</f>
        <v>493</v>
      </c>
      <c r="F12" s="93">
        <f>'ВЕДИ 2018-2019)'!J12</f>
        <v>389</v>
      </c>
      <c r="G12" s="95">
        <f t="shared" si="1"/>
        <v>78.900000000000006</v>
      </c>
    </row>
    <row r="13" spans="1:7" ht="31.5">
      <c r="A13" s="92" t="s">
        <v>8</v>
      </c>
      <c r="B13" s="41">
        <f>'ВЕДИ 2018-2019)'!D13</f>
        <v>184</v>
      </c>
      <c r="C13" s="41">
        <f>'ВЕДИ 2018-2019)'!H13</f>
        <v>212</v>
      </c>
      <c r="D13" s="51">
        <f t="shared" si="0"/>
        <v>115.2</v>
      </c>
      <c r="E13" s="52">
        <f>'ВЕДИ 2018-2019)'!F13</f>
        <v>80</v>
      </c>
      <c r="F13" s="93">
        <f>'ВЕДИ 2018-2019)'!J13</f>
        <v>102</v>
      </c>
      <c r="G13" s="95">
        <f t="shared" si="1"/>
        <v>127.5</v>
      </c>
    </row>
    <row r="14" spans="1:7" ht="15.75">
      <c r="A14" s="92" t="s">
        <v>9</v>
      </c>
      <c r="B14" s="41">
        <f>'ВЕДИ 2018-2019)'!D14</f>
        <v>795</v>
      </c>
      <c r="C14" s="41">
        <f>'ВЕДИ 2018-2019)'!H14</f>
        <v>864</v>
      </c>
      <c r="D14" s="51">
        <f t="shared" si="0"/>
        <v>108.7</v>
      </c>
      <c r="E14" s="52">
        <f>'ВЕДИ 2018-2019)'!F14</f>
        <v>287</v>
      </c>
      <c r="F14" s="93">
        <f>'ВЕДИ 2018-2019)'!J14</f>
        <v>302</v>
      </c>
      <c r="G14" s="95">
        <f t="shared" si="1"/>
        <v>105.2</v>
      </c>
    </row>
    <row r="15" spans="1:7" ht="31.5">
      <c r="A15" s="92" t="s">
        <v>10</v>
      </c>
      <c r="B15" s="41">
        <f>'ВЕДИ 2018-2019)'!D15</f>
        <v>5293</v>
      </c>
      <c r="C15" s="41">
        <f>'ВЕДИ 2018-2019)'!H15</f>
        <v>5228</v>
      </c>
      <c r="D15" s="51">
        <f t="shared" si="0"/>
        <v>98.8</v>
      </c>
      <c r="E15" s="52">
        <f>'ВЕДИ 2018-2019)'!F15</f>
        <v>2442</v>
      </c>
      <c r="F15" s="93">
        <f>'ВЕДИ 2018-2019)'!J15</f>
        <v>2287</v>
      </c>
      <c r="G15" s="95">
        <f t="shared" si="1"/>
        <v>93.7</v>
      </c>
    </row>
    <row r="16" spans="1:7" ht="31.5">
      <c r="A16" s="92" t="s">
        <v>11</v>
      </c>
      <c r="B16" s="41">
        <f>'ВЕДИ 2018-2019)'!D16</f>
        <v>1362</v>
      </c>
      <c r="C16" s="41">
        <f>'ВЕДИ 2018-2019)'!H16</f>
        <v>1393</v>
      </c>
      <c r="D16" s="51">
        <f t="shared" si="0"/>
        <v>102.3</v>
      </c>
      <c r="E16" s="52">
        <f>'ВЕДИ 2018-2019)'!F16</f>
        <v>572</v>
      </c>
      <c r="F16" s="93">
        <f>'ВЕДИ 2018-2019)'!J16</f>
        <v>631</v>
      </c>
      <c r="G16" s="95">
        <f t="shared" si="1"/>
        <v>110.3</v>
      </c>
    </row>
    <row r="17" spans="1:7" ht="31.5">
      <c r="A17" s="92" t="s">
        <v>12</v>
      </c>
      <c r="B17" s="41">
        <f>'ВЕДИ 2018-2019)'!D17</f>
        <v>564</v>
      </c>
      <c r="C17" s="41">
        <f>'ВЕДИ 2018-2019)'!H17</f>
        <v>552</v>
      </c>
      <c r="D17" s="51">
        <f t="shared" si="0"/>
        <v>97.9</v>
      </c>
      <c r="E17" s="52">
        <f>'ВЕДИ 2018-2019)'!F17</f>
        <v>266</v>
      </c>
      <c r="F17" s="93">
        <f>'ВЕДИ 2018-2019)'!J17</f>
        <v>275</v>
      </c>
      <c r="G17" s="95">
        <f t="shared" si="1"/>
        <v>103.4</v>
      </c>
    </row>
    <row r="18" spans="1:7" ht="15.75">
      <c r="A18" s="92" t="s">
        <v>13</v>
      </c>
      <c r="B18" s="41">
        <f>'ВЕДИ 2018-2019)'!D18</f>
        <v>285</v>
      </c>
      <c r="C18" s="41">
        <f>'ВЕДИ 2018-2019)'!H18</f>
        <v>269</v>
      </c>
      <c r="D18" s="51">
        <f t="shared" si="0"/>
        <v>94.4</v>
      </c>
      <c r="E18" s="52">
        <f>'ВЕДИ 2018-2019)'!F18</f>
        <v>151</v>
      </c>
      <c r="F18" s="93">
        <f>'ВЕДИ 2018-2019)'!J18</f>
        <v>117</v>
      </c>
      <c r="G18" s="95">
        <f t="shared" si="1"/>
        <v>77.5</v>
      </c>
    </row>
    <row r="19" spans="1:7" ht="15.75">
      <c r="A19" s="92" t="s">
        <v>14</v>
      </c>
      <c r="B19" s="41">
        <f>'ВЕДИ 2018-2019)'!D19</f>
        <v>596</v>
      </c>
      <c r="C19" s="41">
        <f>'ВЕДИ 2018-2019)'!H19</f>
        <v>460</v>
      </c>
      <c r="D19" s="51">
        <f t="shared" si="0"/>
        <v>77.2</v>
      </c>
      <c r="E19" s="52">
        <f>'ВЕДИ 2018-2019)'!F19</f>
        <v>283</v>
      </c>
      <c r="F19" s="93">
        <f>'ВЕДИ 2018-2019)'!J19</f>
        <v>212</v>
      </c>
      <c r="G19" s="95">
        <f t="shared" si="1"/>
        <v>74.900000000000006</v>
      </c>
    </row>
    <row r="20" spans="1:7" ht="15.75">
      <c r="A20" s="92" t="s">
        <v>15</v>
      </c>
      <c r="B20" s="41">
        <f>'ВЕДИ 2018-2019)'!D20</f>
        <v>199</v>
      </c>
      <c r="C20" s="41">
        <f>'ВЕДИ 2018-2019)'!H20</f>
        <v>222</v>
      </c>
      <c r="D20" s="51">
        <f t="shared" si="0"/>
        <v>111.6</v>
      </c>
      <c r="E20" s="52">
        <f>'ВЕДИ 2018-2019)'!F20</f>
        <v>101</v>
      </c>
      <c r="F20" s="93">
        <f>'ВЕДИ 2018-2019)'!J20</f>
        <v>94</v>
      </c>
      <c r="G20" s="95">
        <f t="shared" si="1"/>
        <v>93.1</v>
      </c>
    </row>
    <row r="21" spans="1:7" ht="31.5">
      <c r="A21" s="92" t="s">
        <v>16</v>
      </c>
      <c r="B21" s="41">
        <f>'ВЕДИ 2018-2019)'!D21</f>
        <v>435</v>
      </c>
      <c r="C21" s="41">
        <f>'ВЕДИ 2018-2019)'!H21</f>
        <v>447</v>
      </c>
      <c r="D21" s="51">
        <f t="shared" si="0"/>
        <v>102.8</v>
      </c>
      <c r="E21" s="52">
        <f>'ВЕДИ 2018-2019)'!F21</f>
        <v>183</v>
      </c>
      <c r="F21" s="93">
        <f>'ВЕДИ 2018-2019)'!J21</f>
        <v>170</v>
      </c>
      <c r="G21" s="95">
        <f t="shared" si="1"/>
        <v>92.9</v>
      </c>
    </row>
    <row r="22" spans="1:7" ht="31.5">
      <c r="A22" s="92" t="s">
        <v>17</v>
      </c>
      <c r="B22" s="41">
        <f>'ВЕДИ 2018-2019)'!D22</f>
        <v>635</v>
      </c>
      <c r="C22" s="41">
        <f>'ВЕДИ 2018-2019)'!H22</f>
        <v>607</v>
      </c>
      <c r="D22" s="51">
        <f t="shared" si="0"/>
        <v>95.6</v>
      </c>
      <c r="E22" s="52">
        <f>'ВЕДИ 2018-2019)'!F22</f>
        <v>287</v>
      </c>
      <c r="F22" s="93">
        <f>'ВЕДИ 2018-2019)'!J22</f>
        <v>260</v>
      </c>
      <c r="G22" s="95">
        <f t="shared" si="1"/>
        <v>90.6</v>
      </c>
    </row>
    <row r="23" spans="1:7" ht="31.5">
      <c r="A23" s="92" t="s">
        <v>18</v>
      </c>
      <c r="B23" s="41">
        <f>'ВЕДИ 2018-2019)'!D23</f>
        <v>4188</v>
      </c>
      <c r="C23" s="41">
        <f>'ВЕДИ 2018-2019)'!H23</f>
        <v>4168</v>
      </c>
      <c r="D23" s="51">
        <f t="shared" si="0"/>
        <v>99.5</v>
      </c>
      <c r="E23" s="52">
        <f>'ВЕДИ 2018-2019)'!F23</f>
        <v>2261</v>
      </c>
      <c r="F23" s="93">
        <f>'ВЕДИ 2018-2019)'!J23</f>
        <v>2302</v>
      </c>
      <c r="G23" s="95">
        <f t="shared" si="1"/>
        <v>101.8</v>
      </c>
    </row>
    <row r="24" spans="1:7" ht="15.75">
      <c r="A24" s="92" t="s">
        <v>19</v>
      </c>
      <c r="B24" s="41">
        <f>'ВЕДИ 2018-2019)'!D24</f>
        <v>580</v>
      </c>
      <c r="C24" s="41">
        <f>'ВЕДИ 2018-2019)'!H24</f>
        <v>637</v>
      </c>
      <c r="D24" s="51">
        <f t="shared" si="0"/>
        <v>109.8</v>
      </c>
      <c r="E24" s="52">
        <f>'ВЕДИ 2018-2019)'!F24</f>
        <v>315</v>
      </c>
      <c r="F24" s="93">
        <f>'ВЕДИ 2018-2019)'!J24</f>
        <v>337</v>
      </c>
      <c r="G24" s="95">
        <f t="shared" si="1"/>
        <v>107</v>
      </c>
    </row>
    <row r="25" spans="1:7" ht="31.5">
      <c r="A25" s="92" t="s">
        <v>20</v>
      </c>
      <c r="B25" s="41">
        <f>'ВЕДИ 2018-2019)'!D25</f>
        <v>924</v>
      </c>
      <c r="C25" s="41">
        <f>'ВЕДИ 2018-2019)'!H25</f>
        <v>1135</v>
      </c>
      <c r="D25" s="51">
        <f t="shared" si="0"/>
        <v>122.8</v>
      </c>
      <c r="E25" s="52">
        <f>'ВЕДИ 2018-2019)'!F25</f>
        <v>447</v>
      </c>
      <c r="F25" s="93">
        <f>'ВЕДИ 2018-2019)'!J25</f>
        <v>628</v>
      </c>
      <c r="G25" s="95">
        <f t="shared" si="1"/>
        <v>140.5</v>
      </c>
    </row>
    <row r="26" spans="1:7" ht="31.5">
      <c r="A26" s="92" t="s">
        <v>21</v>
      </c>
      <c r="B26" s="41">
        <f>'ВЕДИ 2018-2019)'!D26</f>
        <v>177</v>
      </c>
      <c r="C26" s="41">
        <f>'ВЕДИ 2018-2019)'!H26</f>
        <v>208</v>
      </c>
      <c r="D26" s="51">
        <f t="shared" si="0"/>
        <v>117.5</v>
      </c>
      <c r="E26" s="52">
        <f>'ВЕДИ 2018-2019)'!F26</f>
        <v>67</v>
      </c>
      <c r="F26" s="93">
        <f>'ВЕДИ 2018-2019)'!J26</f>
        <v>79</v>
      </c>
      <c r="G26" s="95">
        <f t="shared" si="1"/>
        <v>117.9</v>
      </c>
    </row>
    <row r="27" spans="1:7" ht="15.75">
      <c r="A27" s="92" t="s">
        <v>22</v>
      </c>
      <c r="B27" s="41">
        <f>'ВЕДИ 2018-2019)'!D27</f>
        <v>312</v>
      </c>
      <c r="C27" s="41">
        <f>'ВЕДИ 2018-2019)'!H27</f>
        <v>228</v>
      </c>
      <c r="D27" s="51">
        <f t="shared" si="0"/>
        <v>73.099999999999994</v>
      </c>
      <c r="E27" s="52">
        <f>'ВЕДИ 2018-2019)'!F27</f>
        <v>131</v>
      </c>
      <c r="F27" s="93">
        <f>'ВЕДИ 2018-2019)'!J27</f>
        <v>97</v>
      </c>
      <c r="G27" s="95">
        <f t="shared" si="1"/>
        <v>74</v>
      </c>
    </row>
    <row r="28" spans="1:7" ht="18.75">
      <c r="A28" s="6"/>
      <c r="B28" s="53"/>
      <c r="F28" s="54"/>
    </row>
    <row r="29" spans="1:7" ht="18.75">
      <c r="A29" s="6"/>
      <c r="B29" s="6"/>
      <c r="F29" s="55"/>
    </row>
  </sheetData>
  <mergeCells count="5">
    <mergeCell ref="A1:G1"/>
    <mergeCell ref="A2:G2"/>
    <mergeCell ref="A4:A5"/>
    <mergeCell ref="B4:D4"/>
    <mergeCell ref="E4:G4"/>
  </mergeCells>
  <pageMargins left="0.11811023622047245" right="0.11811023622047245" top="0.74803149606299213" bottom="0.74803149606299213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G18"/>
  <sheetViews>
    <sheetView workbookViewId="0">
      <selection activeCell="F7" sqref="F7"/>
    </sheetView>
  </sheetViews>
  <sheetFormatPr defaultRowHeight="15"/>
  <cols>
    <col min="1" max="1" width="51.5703125" style="7" customWidth="1"/>
    <col min="2" max="2" width="13.85546875" style="7" customWidth="1"/>
    <col min="3" max="4" width="13.7109375" style="7" customWidth="1"/>
    <col min="5" max="5" width="13.140625" style="7" customWidth="1"/>
    <col min="6" max="6" width="12.28515625" style="7" customWidth="1"/>
    <col min="7" max="7" width="15.7109375" style="7" customWidth="1"/>
  </cols>
  <sheetData>
    <row r="1" spans="1:7" ht="20.25">
      <c r="A1" s="221" t="s">
        <v>299</v>
      </c>
      <c r="B1" s="221"/>
      <c r="C1" s="221"/>
      <c r="D1" s="221"/>
      <c r="E1" s="221"/>
      <c r="F1" s="221"/>
      <c r="G1" s="221"/>
    </row>
    <row r="2" spans="1:7" ht="20.25">
      <c r="A2" s="222" t="s">
        <v>25</v>
      </c>
      <c r="B2" s="222"/>
      <c r="C2" s="222"/>
      <c r="D2" s="222"/>
      <c r="E2" s="222"/>
      <c r="F2" s="222"/>
      <c r="G2" s="222"/>
    </row>
    <row r="3" spans="1:7" ht="15.75" thickBot="1">
      <c r="A3" s="28"/>
      <c r="B3" s="28"/>
      <c r="C3" s="28"/>
      <c r="D3" s="28"/>
      <c r="E3" s="28"/>
      <c r="F3" s="28"/>
      <c r="G3" s="40"/>
    </row>
    <row r="4" spans="1:7" ht="18.75">
      <c r="A4" s="262"/>
      <c r="B4" s="225" t="s">
        <v>296</v>
      </c>
      <c r="C4" s="225"/>
      <c r="D4" s="225"/>
      <c r="E4" s="225" t="s">
        <v>297</v>
      </c>
      <c r="F4" s="225"/>
      <c r="G4" s="264"/>
    </row>
    <row r="5" spans="1:7" s="77" customFormat="1" ht="47.25">
      <c r="A5" s="263"/>
      <c r="B5" s="69" t="s">
        <v>24</v>
      </c>
      <c r="C5" s="69" t="s">
        <v>158</v>
      </c>
      <c r="D5" s="70" t="s">
        <v>2</v>
      </c>
      <c r="E5" s="71" t="s">
        <v>24</v>
      </c>
      <c r="F5" s="71" t="s">
        <v>158</v>
      </c>
      <c r="G5" s="2" t="s">
        <v>2</v>
      </c>
    </row>
    <row r="6" spans="1:7" ht="18.75">
      <c r="A6" s="16" t="s">
        <v>3</v>
      </c>
      <c r="B6" s="41">
        <f>SUM(B7:B15)</f>
        <v>37459</v>
      </c>
      <c r="C6" s="41">
        <f>SUM(C7:C15)</f>
        <v>35430</v>
      </c>
      <c r="D6" s="42">
        <f>ROUND(C6/B6*100,1)</f>
        <v>94.6</v>
      </c>
      <c r="E6" s="41">
        <f>SUM(E7:E15)</f>
        <v>14595</v>
      </c>
      <c r="F6" s="41">
        <f>SUM(F7:F15)</f>
        <v>13759</v>
      </c>
      <c r="G6" s="43">
        <f>ROUND(F6/E6*100,1)</f>
        <v>94.3</v>
      </c>
    </row>
    <row r="7" spans="1:7" ht="33">
      <c r="A7" s="44" t="s">
        <v>26</v>
      </c>
      <c r="B7" s="45">
        <f>' групи (2018-2019)'!C7</f>
        <v>4454</v>
      </c>
      <c r="C7" s="45">
        <f>' групи (2018-2019)'!G7</f>
        <v>4242</v>
      </c>
      <c r="D7" s="42">
        <f t="shared" ref="D7:D15" si="0">ROUND(C7/B7*100,1)</f>
        <v>95.2</v>
      </c>
      <c r="E7" s="46">
        <f>' групи (2018-2019)'!E7</f>
        <v>2091</v>
      </c>
      <c r="F7" s="45">
        <f>' групи (2018-2019)'!I7</f>
        <v>1934</v>
      </c>
      <c r="G7" s="43">
        <f t="shared" ref="G7:G15" si="1">ROUND(F7/E7*100,1)</f>
        <v>92.5</v>
      </c>
    </row>
    <row r="8" spans="1:7" ht="16.5">
      <c r="A8" s="44" t="s">
        <v>27</v>
      </c>
      <c r="B8" s="45">
        <f>' групи (2018-2019)'!C8</f>
        <v>2683</v>
      </c>
      <c r="C8" s="45">
        <f>' групи (2018-2019)'!G8</f>
        <v>2549</v>
      </c>
      <c r="D8" s="42">
        <f t="shared" si="0"/>
        <v>95</v>
      </c>
      <c r="E8" s="46">
        <f>' групи (2018-2019)'!E8</f>
        <v>1186</v>
      </c>
      <c r="F8" s="45">
        <f>' групи (2018-2019)'!I8</f>
        <v>1133</v>
      </c>
      <c r="G8" s="43">
        <f t="shared" si="1"/>
        <v>95.5</v>
      </c>
    </row>
    <row r="9" spans="1:7" ht="16.5">
      <c r="A9" s="44" t="s">
        <v>28</v>
      </c>
      <c r="B9" s="45">
        <f>' групи (2018-2019)'!C9</f>
        <v>3129</v>
      </c>
      <c r="C9" s="45">
        <f>' групи (2018-2019)'!G9</f>
        <v>3029</v>
      </c>
      <c r="D9" s="42">
        <f t="shared" si="0"/>
        <v>96.8</v>
      </c>
      <c r="E9" s="46">
        <f>' групи (2018-2019)'!E9</f>
        <v>1360</v>
      </c>
      <c r="F9" s="45">
        <f>' групи (2018-2019)'!I9</f>
        <v>1299</v>
      </c>
      <c r="G9" s="43">
        <f t="shared" si="1"/>
        <v>95.5</v>
      </c>
    </row>
    <row r="10" spans="1:7" ht="16.5">
      <c r="A10" s="44" t="s">
        <v>29</v>
      </c>
      <c r="B10" s="45">
        <f>' групи (2018-2019)'!C10</f>
        <v>1900</v>
      </c>
      <c r="C10" s="45">
        <f>' групи (2018-2019)'!G10</f>
        <v>1813</v>
      </c>
      <c r="D10" s="42">
        <f t="shared" si="0"/>
        <v>95.4</v>
      </c>
      <c r="E10" s="46">
        <f>' групи (2018-2019)'!E10</f>
        <v>882</v>
      </c>
      <c r="F10" s="45">
        <f>' групи (2018-2019)'!I10</f>
        <v>779</v>
      </c>
      <c r="G10" s="43">
        <f t="shared" si="1"/>
        <v>88.3</v>
      </c>
    </row>
    <row r="11" spans="1:7" ht="16.5">
      <c r="A11" s="44" t="s">
        <v>30</v>
      </c>
      <c r="B11" s="45">
        <f>' групи (2018-2019)'!C11</f>
        <v>6016</v>
      </c>
      <c r="C11" s="45">
        <f>' групи (2018-2019)'!G11</f>
        <v>5577</v>
      </c>
      <c r="D11" s="42">
        <f t="shared" si="0"/>
        <v>92.7</v>
      </c>
      <c r="E11" s="46">
        <f>' групи (2018-2019)'!E11</f>
        <v>2581</v>
      </c>
      <c r="F11" s="45">
        <f>' групи (2018-2019)'!I11</f>
        <v>2362</v>
      </c>
      <c r="G11" s="43">
        <f t="shared" si="1"/>
        <v>91.5</v>
      </c>
    </row>
    <row r="12" spans="1:7" ht="33">
      <c r="A12" s="44" t="s">
        <v>31</v>
      </c>
      <c r="B12" s="45">
        <f>' групи (2018-2019)'!C12</f>
        <v>1684</v>
      </c>
      <c r="C12" s="45">
        <f>' групи (2018-2019)'!G12</f>
        <v>1717</v>
      </c>
      <c r="D12" s="42">
        <f t="shared" si="0"/>
        <v>102</v>
      </c>
      <c r="E12" s="46">
        <f>' групи (2018-2019)'!E12</f>
        <v>475</v>
      </c>
      <c r="F12" s="45">
        <f>' групи (2018-2019)'!I12</f>
        <v>529</v>
      </c>
      <c r="G12" s="43">
        <f t="shared" si="1"/>
        <v>111.4</v>
      </c>
    </row>
    <row r="13" spans="1:7" ht="16.5">
      <c r="A13" s="44" t="s">
        <v>32</v>
      </c>
      <c r="B13" s="45">
        <f>' групи (2018-2019)'!C13</f>
        <v>3452</v>
      </c>
      <c r="C13" s="45">
        <f>' групи (2018-2019)'!G13</f>
        <v>3163</v>
      </c>
      <c r="D13" s="42">
        <f t="shared" si="0"/>
        <v>91.6</v>
      </c>
      <c r="E13" s="46">
        <f>' групи (2018-2019)'!E13</f>
        <v>1276</v>
      </c>
      <c r="F13" s="45">
        <f>' групи (2018-2019)'!I13</f>
        <v>1140</v>
      </c>
      <c r="G13" s="43">
        <f t="shared" si="1"/>
        <v>89.3</v>
      </c>
    </row>
    <row r="14" spans="1:7" ht="49.5">
      <c r="A14" s="44" t="s">
        <v>33</v>
      </c>
      <c r="B14" s="45">
        <f>' групи (2018-2019)'!C14</f>
        <v>7928</v>
      </c>
      <c r="C14" s="45">
        <f>' групи (2018-2019)'!G14</f>
        <v>7662</v>
      </c>
      <c r="D14" s="42">
        <f t="shared" si="0"/>
        <v>96.6</v>
      </c>
      <c r="E14" s="46">
        <f>' групи (2018-2019)'!E14</f>
        <v>2400</v>
      </c>
      <c r="F14" s="45">
        <f>' групи (2018-2019)'!I14</f>
        <v>2456</v>
      </c>
      <c r="G14" s="43">
        <f t="shared" si="1"/>
        <v>102.3</v>
      </c>
    </row>
    <row r="15" spans="1:7" ht="17.25" thickBot="1">
      <c r="A15" s="47" t="s">
        <v>54</v>
      </c>
      <c r="B15" s="45">
        <f>' групи (2018-2019)'!C15</f>
        <v>6213</v>
      </c>
      <c r="C15" s="45">
        <f>' групи (2018-2019)'!G15</f>
        <v>5678</v>
      </c>
      <c r="D15" s="48">
        <f t="shared" si="0"/>
        <v>91.4</v>
      </c>
      <c r="E15" s="46">
        <f>' групи (2018-2019)'!E15</f>
        <v>2344</v>
      </c>
      <c r="F15" s="45">
        <f>' групи (2018-2019)'!I15</f>
        <v>2127</v>
      </c>
      <c r="G15" s="49">
        <f t="shared" si="1"/>
        <v>90.7</v>
      </c>
    </row>
    <row r="16" spans="1:7">
      <c r="B16" s="50"/>
    </row>
    <row r="17" spans="2:2">
      <c r="B17" s="50"/>
    </row>
    <row r="18" spans="2:2">
      <c r="B18" s="50"/>
    </row>
  </sheetData>
  <mergeCells count="5">
    <mergeCell ref="A1:G1"/>
    <mergeCell ref="A2:G2"/>
    <mergeCell ref="A4:A5"/>
    <mergeCell ref="B4:D4"/>
    <mergeCell ref="E4:G4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D30"/>
  <sheetViews>
    <sheetView workbookViewId="0">
      <selection activeCell="D9" sqref="D9"/>
    </sheetView>
  </sheetViews>
  <sheetFormatPr defaultRowHeight="15"/>
  <cols>
    <col min="1" max="1" width="37.140625" style="7" customWidth="1"/>
    <col min="2" max="2" width="13.5703125" style="7" customWidth="1"/>
    <col min="3" max="3" width="16.140625" style="7" customWidth="1"/>
    <col min="4" max="4" width="15.5703125" style="7" customWidth="1"/>
  </cols>
  <sheetData>
    <row r="1" spans="1:4" ht="39.75" customHeight="1">
      <c r="A1" s="266" t="s">
        <v>300</v>
      </c>
      <c r="B1" s="266"/>
      <c r="C1" s="266"/>
      <c r="D1" s="266"/>
    </row>
    <row r="2" spans="1:4" s="29" customFormat="1" ht="12.75">
      <c r="A2" s="267" t="s">
        <v>1</v>
      </c>
      <c r="B2" s="267"/>
      <c r="C2" s="267"/>
      <c r="D2" s="267"/>
    </row>
    <row r="3" spans="1:4">
      <c r="A3" s="28"/>
      <c r="B3" s="28"/>
      <c r="C3" s="28"/>
      <c r="D3" s="28"/>
    </row>
    <row r="4" spans="1:4">
      <c r="A4" s="260"/>
      <c r="B4" s="268" t="s">
        <v>49</v>
      </c>
      <c r="C4" s="269" t="s">
        <v>50</v>
      </c>
      <c r="D4" s="270" t="s">
        <v>51</v>
      </c>
    </row>
    <row r="5" spans="1:4" ht="51" customHeight="1">
      <c r="A5" s="260"/>
      <c r="B5" s="268"/>
      <c r="C5" s="269"/>
      <c r="D5" s="270"/>
    </row>
    <row r="6" spans="1:4" ht="15.75">
      <c r="A6" s="1" t="s">
        <v>3</v>
      </c>
      <c r="B6" s="31">
        <f>'ВЕДИ 2018-2019)'!I6</f>
        <v>1199</v>
      </c>
      <c r="C6" s="31">
        <f>'ВЕДИ 2018-2019)'!J6</f>
        <v>13759</v>
      </c>
      <c r="D6" s="32">
        <f>C6/B6</f>
        <v>11.475396163469558</v>
      </c>
    </row>
    <row r="7" spans="1:4" ht="15.75">
      <c r="A7" s="90" t="s">
        <v>52</v>
      </c>
      <c r="B7" s="33"/>
      <c r="C7" s="34"/>
      <c r="D7" s="32"/>
    </row>
    <row r="8" spans="1:4" ht="31.5">
      <c r="A8" s="91" t="s">
        <v>53</v>
      </c>
      <c r="B8" s="33"/>
      <c r="C8" s="35"/>
      <c r="D8" s="32"/>
    </row>
    <row r="9" spans="1:4" ht="47.25">
      <c r="A9" s="92" t="s">
        <v>4</v>
      </c>
      <c r="B9" s="31">
        <f>'ВЕДИ 2018-2019)'!I9</f>
        <v>119</v>
      </c>
      <c r="C9" s="31">
        <f>'ВЕДИ 2018-2019)'!J9</f>
        <v>2452</v>
      </c>
      <c r="D9" s="32">
        <f t="shared" ref="D9:D27" si="0">C9/B9</f>
        <v>20.605042016806724</v>
      </c>
    </row>
    <row r="10" spans="1:4" ht="31.5">
      <c r="A10" s="92" t="s">
        <v>5</v>
      </c>
      <c r="B10" s="31">
        <f>'ВЕДИ 2018-2019)'!I10</f>
        <v>6</v>
      </c>
      <c r="C10" s="31">
        <f>'ВЕДИ 2018-2019)'!J10</f>
        <v>38</v>
      </c>
      <c r="D10" s="32">
        <f t="shared" si="0"/>
        <v>6.333333333333333</v>
      </c>
    </row>
    <row r="11" spans="1:4" ht="15.75">
      <c r="A11" s="92" t="s">
        <v>6</v>
      </c>
      <c r="B11" s="31">
        <f>'ВЕДИ 2018-2019)'!I11</f>
        <v>326</v>
      </c>
      <c r="C11" s="31">
        <f>'ВЕДИ 2018-2019)'!J11</f>
        <v>1789</v>
      </c>
      <c r="D11" s="32">
        <f t="shared" si="0"/>
        <v>5.4877300613496933</v>
      </c>
    </row>
    <row r="12" spans="1:4" ht="31.5">
      <c r="A12" s="92" t="s">
        <v>7</v>
      </c>
      <c r="B12" s="31">
        <f>'ВЕДИ 2018-2019)'!I12</f>
        <v>34</v>
      </c>
      <c r="C12" s="31">
        <f>'ВЕДИ 2018-2019)'!J12</f>
        <v>389</v>
      </c>
      <c r="D12" s="32">
        <f t="shared" si="0"/>
        <v>11.441176470588236</v>
      </c>
    </row>
    <row r="13" spans="1:4" ht="31.5">
      <c r="A13" s="92" t="s">
        <v>8</v>
      </c>
      <c r="B13" s="31">
        <f>'ВЕДИ 2018-2019)'!I13</f>
        <v>23</v>
      </c>
      <c r="C13" s="31">
        <f>'ВЕДИ 2018-2019)'!J13</f>
        <v>102</v>
      </c>
      <c r="D13" s="32">
        <f t="shared" si="0"/>
        <v>4.4347826086956523</v>
      </c>
    </row>
    <row r="14" spans="1:4" ht="15.75">
      <c r="A14" s="92" t="s">
        <v>9</v>
      </c>
      <c r="B14" s="31">
        <f>'ВЕДИ 2018-2019)'!I14</f>
        <v>41</v>
      </c>
      <c r="C14" s="31">
        <f>'ВЕДИ 2018-2019)'!J14</f>
        <v>302</v>
      </c>
      <c r="D14" s="32">
        <f t="shared" si="0"/>
        <v>7.3658536585365857</v>
      </c>
    </row>
    <row r="15" spans="1:4" ht="47.25">
      <c r="A15" s="92" t="s">
        <v>10</v>
      </c>
      <c r="B15" s="31">
        <f>'ВЕДИ 2018-2019)'!I15</f>
        <v>176</v>
      </c>
      <c r="C15" s="31">
        <f>'ВЕДИ 2018-2019)'!J15</f>
        <v>2287</v>
      </c>
      <c r="D15" s="32">
        <f t="shared" si="0"/>
        <v>12.994318181818182</v>
      </c>
    </row>
    <row r="16" spans="1:4" ht="31.5">
      <c r="A16" s="92" t="s">
        <v>11</v>
      </c>
      <c r="B16" s="31">
        <f>'ВЕДИ 2018-2019)'!I16</f>
        <v>84</v>
      </c>
      <c r="C16" s="31">
        <f>'ВЕДИ 2018-2019)'!J16</f>
        <v>631</v>
      </c>
      <c r="D16" s="32">
        <f t="shared" si="0"/>
        <v>7.5119047619047619</v>
      </c>
    </row>
    <row r="17" spans="1:4" ht="31.5">
      <c r="A17" s="92" t="s">
        <v>12</v>
      </c>
      <c r="B17" s="31">
        <f>'ВЕДИ 2018-2019)'!I17</f>
        <v>35</v>
      </c>
      <c r="C17" s="31">
        <f>'ВЕДИ 2018-2019)'!J17</f>
        <v>275</v>
      </c>
      <c r="D17" s="32">
        <f t="shared" si="0"/>
        <v>7.8571428571428568</v>
      </c>
    </row>
    <row r="18" spans="1:4" ht="15.75">
      <c r="A18" s="92" t="s">
        <v>13</v>
      </c>
      <c r="B18" s="31">
        <f>'ВЕДИ 2018-2019)'!I18</f>
        <v>8</v>
      </c>
      <c r="C18" s="31">
        <f>'ВЕДИ 2018-2019)'!J18</f>
        <v>117</v>
      </c>
      <c r="D18" s="32">
        <f t="shared" si="0"/>
        <v>14.625</v>
      </c>
    </row>
    <row r="19" spans="1:4" ht="15.75">
      <c r="A19" s="92" t="s">
        <v>14</v>
      </c>
      <c r="B19" s="31">
        <f>'ВЕДИ 2018-2019)'!I19</f>
        <v>15</v>
      </c>
      <c r="C19" s="31">
        <f>'ВЕДИ 2018-2019)'!J19</f>
        <v>212</v>
      </c>
      <c r="D19" s="32">
        <f t="shared" si="0"/>
        <v>14.133333333333333</v>
      </c>
    </row>
    <row r="20" spans="1:4" ht="15.75">
      <c r="A20" s="92" t="s">
        <v>15</v>
      </c>
      <c r="B20" s="31">
        <f>'ВЕДИ 2018-2019)'!I20</f>
        <v>17</v>
      </c>
      <c r="C20" s="31">
        <f>'ВЕДИ 2018-2019)'!J20</f>
        <v>94</v>
      </c>
      <c r="D20" s="32">
        <f t="shared" si="0"/>
        <v>5.5294117647058822</v>
      </c>
    </row>
    <row r="21" spans="1:4" ht="31.5">
      <c r="A21" s="92" t="s">
        <v>16</v>
      </c>
      <c r="B21" s="31">
        <f>'ВЕДИ 2018-2019)'!I21</f>
        <v>22</v>
      </c>
      <c r="C21" s="31">
        <f>'ВЕДИ 2018-2019)'!J21</f>
        <v>170</v>
      </c>
      <c r="D21" s="32">
        <f t="shared" si="0"/>
        <v>7.7272727272727275</v>
      </c>
    </row>
    <row r="22" spans="1:4" ht="31.5">
      <c r="A22" s="92" t="s">
        <v>17</v>
      </c>
      <c r="B22" s="31">
        <f>'ВЕДИ 2018-2019)'!I22</f>
        <v>22</v>
      </c>
      <c r="C22" s="31">
        <f>'ВЕДИ 2018-2019)'!J22</f>
        <v>260</v>
      </c>
      <c r="D22" s="32">
        <f t="shared" si="0"/>
        <v>11.818181818181818</v>
      </c>
    </row>
    <row r="23" spans="1:4" ht="31.5">
      <c r="A23" s="92" t="s">
        <v>18</v>
      </c>
      <c r="B23" s="31">
        <f>'ВЕДИ 2018-2019)'!I23</f>
        <v>46</v>
      </c>
      <c r="C23" s="31">
        <f>'ВЕДИ 2018-2019)'!J23</f>
        <v>2302</v>
      </c>
      <c r="D23" s="32">
        <f t="shared" si="0"/>
        <v>50.043478260869563</v>
      </c>
    </row>
    <row r="24" spans="1:4" ht="15.75">
      <c r="A24" s="92" t="s">
        <v>19</v>
      </c>
      <c r="B24" s="31">
        <f>'ВЕДИ 2018-2019)'!I24</f>
        <v>84</v>
      </c>
      <c r="C24" s="31">
        <f>'ВЕДИ 2018-2019)'!J24</f>
        <v>337</v>
      </c>
      <c r="D24" s="32">
        <f t="shared" si="0"/>
        <v>4.0119047619047619</v>
      </c>
    </row>
    <row r="25" spans="1:4" ht="31.5">
      <c r="A25" s="92" t="s">
        <v>20</v>
      </c>
      <c r="B25" s="31">
        <f>'ВЕДИ 2018-2019)'!I25</f>
        <v>112</v>
      </c>
      <c r="C25" s="31">
        <f>'ВЕДИ 2018-2019)'!J25</f>
        <v>628</v>
      </c>
      <c r="D25" s="32">
        <f t="shared" si="0"/>
        <v>5.6071428571428568</v>
      </c>
    </row>
    <row r="26" spans="1:4" ht="31.5">
      <c r="A26" s="92" t="s">
        <v>21</v>
      </c>
      <c r="B26" s="31">
        <f>'ВЕДИ 2018-2019)'!I26</f>
        <v>15</v>
      </c>
      <c r="C26" s="31">
        <f>'ВЕДИ 2018-2019)'!J26</f>
        <v>79</v>
      </c>
      <c r="D26" s="32">
        <f t="shared" si="0"/>
        <v>5.2666666666666666</v>
      </c>
    </row>
    <row r="27" spans="1:4" ht="15.75">
      <c r="A27" s="92" t="s">
        <v>22</v>
      </c>
      <c r="B27" s="31">
        <f>'ВЕДИ 2018-2019)'!I27</f>
        <v>14</v>
      </c>
      <c r="C27" s="31">
        <f>'ВЕДИ 2018-2019)'!J27</f>
        <v>97</v>
      </c>
      <c r="D27" s="32">
        <f t="shared" si="0"/>
        <v>6.9285714285714288</v>
      </c>
    </row>
    <row r="28" spans="1:4">
      <c r="A28" s="265"/>
      <c r="B28" s="265"/>
      <c r="C28" s="6"/>
      <c r="D28" s="6"/>
    </row>
    <row r="29" spans="1:4">
      <c r="A29" s="6"/>
      <c r="B29" s="6"/>
      <c r="C29" s="6"/>
      <c r="D29" s="6"/>
    </row>
    <row r="30" spans="1:4">
      <c r="A30" s="6"/>
      <c r="B30" s="6"/>
      <c r="C30" s="6"/>
      <c r="D30" s="6"/>
    </row>
  </sheetData>
  <mergeCells count="7">
    <mergeCell ref="A28:B28"/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2.1 ВЕДи</vt:lpstr>
      <vt:lpstr>2.2 групи</vt:lpstr>
      <vt:lpstr>2,3</vt:lpstr>
      <vt:lpstr>2.4</vt:lpstr>
      <vt:lpstr>2.5 зарплата ТОП 50</vt:lpstr>
      <vt:lpstr>2,6 зарплата групи</vt:lpstr>
      <vt:lpstr>2.7 ВЕДи</vt:lpstr>
      <vt:lpstr>2.8 групи</vt:lpstr>
      <vt:lpstr> 2,9 ВЕДи</vt:lpstr>
      <vt:lpstr>2.10 групи </vt:lpstr>
      <vt:lpstr>ВЕДИ 2018-2019)</vt:lpstr>
      <vt:lpstr> групи (2018-2019)</vt:lpstr>
      <vt:lpstr>2,3 для 3 аркуша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2019-08-22T12:37:09Z</dcterms:modified>
</cp:coreProperties>
</file>