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705" windowWidth="14805" windowHeight="7410" tabRatio="633"/>
  </bookViews>
  <sheets>
    <sheet name="2" sheetId="82" r:id="rId1"/>
    <sheet name="3_ж" sheetId="83" r:id="rId2"/>
    <sheet name="4_ж" sheetId="84" r:id="rId3"/>
    <sheet name="5_ч" sheetId="85" r:id="rId4"/>
    <sheet name="6_ч" sheetId="8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0">#REF!</definedName>
    <definedName name="_lastColumn" localSheetId="1">#REF!</definedName>
    <definedName name="_lastColumn" localSheetId="3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 localSheetId="3">'[1]Sheet1 (3)'!#REF!</definedName>
    <definedName name="date.e" localSheetId="4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 localSheetId="3">'[1]Sheet1 (2)'!#REF!</definedName>
    <definedName name="date_e" localSheetId="4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1">[4]Sheet3!$A$3</definedName>
    <definedName name="hjj" localSheetId="3">[4]Sheet3!$A$3</definedName>
    <definedName name="hjj">[3]Sheet3!$A$3</definedName>
    <definedName name="hl_0" localSheetId="0">#REF!</definedName>
    <definedName name="hl_0" localSheetId="1">#REF!</definedName>
    <definedName name="hl_0" localSheetId="3">#REF!</definedName>
    <definedName name="hl_0">#REF!</definedName>
    <definedName name="hn_0" localSheetId="0">#REF!</definedName>
    <definedName name="hn_0" localSheetId="1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 localSheetId="3">'[1]Sheet1 (2)'!#REF!</definedName>
    <definedName name="lcz" localSheetId="4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'3_ж'!$A:$A</definedName>
    <definedName name="_xlnm.Print_Titles" localSheetId="2">'4_ж'!$A:$A</definedName>
    <definedName name="_xlnm.Print_Titles" localSheetId="3">'5_ч'!$A:$A</definedName>
    <definedName name="_xlnm.Print_Titles" localSheetId="4">'6_ч'!$A:$A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'2'!$A$1:$C$14</definedName>
    <definedName name="_xlnm.Print_Area" localSheetId="1">'3_ж'!$A$1:$F$19</definedName>
    <definedName name="_xlnm.Print_Area" localSheetId="2">'4_ж'!$A$1:$AB$30</definedName>
    <definedName name="_xlnm.Print_Area" localSheetId="3">'5_ч'!$A$1:$F$19</definedName>
    <definedName name="_xlnm.Print_Area" localSheetId="4">'6_ч'!$A$1:$AB$29</definedName>
    <definedName name="олд" localSheetId="0">'[2]Sheet1 (3)'!#REF!</definedName>
    <definedName name="олд" localSheetId="1">'[2]Sheet1 (3)'!#REF!</definedName>
    <definedName name="олд" localSheetId="2">'[2]Sheet1 (3)'!#REF!</definedName>
    <definedName name="олд" localSheetId="3">'[2]Sheet1 (3)'!#REF!</definedName>
    <definedName name="олд" localSheetId="4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 localSheetId="1">[6]Sheet3!$A$2</definedName>
    <definedName name="ц" localSheetId="3">[6]Sheet3!$A$2</definedName>
    <definedName name="ц">[5]Sheet3!$A$2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</workbook>
</file>

<file path=xl/calcChain.xml><?xml version="1.0" encoding="utf-8"?>
<calcChain xmlns="http://schemas.openxmlformats.org/spreadsheetml/2006/main">
  <c r="J9" i="84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8"/>
  <c r="AA29" i="86" l="1"/>
  <c r="AB29" s="1"/>
  <c r="Z29"/>
  <c r="X29"/>
  <c r="Y29" s="1"/>
  <c r="W29"/>
  <c r="U29"/>
  <c r="V29" s="1"/>
  <c r="T29"/>
  <c r="R29"/>
  <c r="S29" s="1"/>
  <c r="Q29"/>
  <c r="O29"/>
  <c r="P29" s="1"/>
  <c r="N29"/>
  <c r="L29"/>
  <c r="K29"/>
  <c r="I29"/>
  <c r="J29" s="1"/>
  <c r="H29"/>
  <c r="F29"/>
  <c r="G29" s="1"/>
  <c r="E29"/>
  <c r="C29"/>
  <c r="B29"/>
  <c r="AA28"/>
  <c r="AB28" s="1"/>
  <c r="Z28"/>
  <c r="X28"/>
  <c r="W28"/>
  <c r="U28"/>
  <c r="V28" s="1"/>
  <c r="T28"/>
  <c r="R28"/>
  <c r="Q28"/>
  <c r="O28"/>
  <c r="P28" s="1"/>
  <c r="N28"/>
  <c r="L28"/>
  <c r="K28"/>
  <c r="I28"/>
  <c r="J28" s="1"/>
  <c r="H28"/>
  <c r="F28"/>
  <c r="E28"/>
  <c r="C28"/>
  <c r="D28" s="1"/>
  <c r="B28"/>
  <c r="AA27"/>
  <c r="AB27" s="1"/>
  <c r="Z27"/>
  <c r="X27"/>
  <c r="W27"/>
  <c r="U27"/>
  <c r="V27" s="1"/>
  <c r="T27"/>
  <c r="R27"/>
  <c r="S27" s="1"/>
  <c r="Q27"/>
  <c r="O27"/>
  <c r="P27" s="1"/>
  <c r="N27"/>
  <c r="L27"/>
  <c r="K27"/>
  <c r="I27"/>
  <c r="J27" s="1"/>
  <c r="H27"/>
  <c r="F27"/>
  <c r="G27" s="1"/>
  <c r="E27"/>
  <c r="C27"/>
  <c r="D27" s="1"/>
  <c r="B27"/>
  <c r="AA26"/>
  <c r="AB26" s="1"/>
  <c r="Z26"/>
  <c r="X26"/>
  <c r="Y26" s="1"/>
  <c r="W26"/>
  <c r="U26"/>
  <c r="V26" s="1"/>
  <c r="T26"/>
  <c r="R26"/>
  <c r="S26" s="1"/>
  <c r="Q26"/>
  <c r="O26"/>
  <c r="P26" s="1"/>
  <c r="N26"/>
  <c r="L26"/>
  <c r="M26" s="1"/>
  <c r="K26"/>
  <c r="I26"/>
  <c r="J26" s="1"/>
  <c r="H26"/>
  <c r="F26"/>
  <c r="G26" s="1"/>
  <c r="E26"/>
  <c r="C26"/>
  <c r="D26" s="1"/>
  <c r="B26"/>
  <c r="AA25"/>
  <c r="AB25" s="1"/>
  <c r="Z25"/>
  <c r="X25"/>
  <c r="Y25" s="1"/>
  <c r="W25"/>
  <c r="U25"/>
  <c r="V25" s="1"/>
  <c r="T25"/>
  <c r="R25"/>
  <c r="S25" s="1"/>
  <c r="Q25"/>
  <c r="O25"/>
  <c r="P25" s="1"/>
  <c r="N25"/>
  <c r="L25"/>
  <c r="M25" s="1"/>
  <c r="K25"/>
  <c r="I25"/>
  <c r="J25" s="1"/>
  <c r="H25"/>
  <c r="F25"/>
  <c r="G25" s="1"/>
  <c r="E25"/>
  <c r="C25"/>
  <c r="D25" s="1"/>
  <c r="B25"/>
  <c r="AA24"/>
  <c r="AB24" s="1"/>
  <c r="Z24"/>
  <c r="X24"/>
  <c r="Y24" s="1"/>
  <c r="W24"/>
  <c r="U24"/>
  <c r="V24" s="1"/>
  <c r="T24"/>
  <c r="R24"/>
  <c r="S24" s="1"/>
  <c r="Q24"/>
  <c r="O24"/>
  <c r="P24" s="1"/>
  <c r="N24"/>
  <c r="L24"/>
  <c r="M24" s="1"/>
  <c r="K24"/>
  <c r="I24"/>
  <c r="J24" s="1"/>
  <c r="H24"/>
  <c r="F24"/>
  <c r="G24" s="1"/>
  <c r="E24"/>
  <c r="C24"/>
  <c r="D24" s="1"/>
  <c r="B24"/>
  <c r="AA23"/>
  <c r="AB23" s="1"/>
  <c r="Z23"/>
  <c r="X23"/>
  <c r="Y23" s="1"/>
  <c r="W23"/>
  <c r="U23"/>
  <c r="V23" s="1"/>
  <c r="T23"/>
  <c r="R23"/>
  <c r="S23" s="1"/>
  <c r="Q23"/>
  <c r="O23"/>
  <c r="P23" s="1"/>
  <c r="N23"/>
  <c r="L23"/>
  <c r="K23"/>
  <c r="I23"/>
  <c r="J23" s="1"/>
  <c r="H23"/>
  <c r="F23"/>
  <c r="G23" s="1"/>
  <c r="E23"/>
  <c r="C23"/>
  <c r="D23" s="1"/>
  <c r="B23"/>
  <c r="AA22"/>
  <c r="AB22" s="1"/>
  <c r="Z22"/>
  <c r="X22"/>
  <c r="Y22" s="1"/>
  <c r="W22"/>
  <c r="U22"/>
  <c r="V22" s="1"/>
  <c r="T22"/>
  <c r="R22"/>
  <c r="S22" s="1"/>
  <c r="Q22"/>
  <c r="O22"/>
  <c r="P22" s="1"/>
  <c r="N22"/>
  <c r="L22"/>
  <c r="M22" s="1"/>
  <c r="K22"/>
  <c r="I22"/>
  <c r="J22" s="1"/>
  <c r="H22"/>
  <c r="F22"/>
  <c r="G22" s="1"/>
  <c r="E22"/>
  <c r="C22"/>
  <c r="D22" s="1"/>
  <c r="B22"/>
  <c r="AA21"/>
  <c r="AB21" s="1"/>
  <c r="Z21"/>
  <c r="X21"/>
  <c r="W21"/>
  <c r="U21"/>
  <c r="V21" s="1"/>
  <c r="T21"/>
  <c r="R21"/>
  <c r="S21" s="1"/>
  <c r="Q21"/>
  <c r="O21"/>
  <c r="P21" s="1"/>
  <c r="N21"/>
  <c r="L21"/>
  <c r="M21" s="1"/>
  <c r="K21"/>
  <c r="I21"/>
  <c r="J21" s="1"/>
  <c r="H21"/>
  <c r="F21"/>
  <c r="G21" s="1"/>
  <c r="E21"/>
  <c r="C21"/>
  <c r="D21" s="1"/>
  <c r="B21"/>
  <c r="AA20"/>
  <c r="AB20" s="1"/>
  <c r="Z20"/>
  <c r="X20"/>
  <c r="Y20" s="1"/>
  <c r="W20"/>
  <c r="U20"/>
  <c r="V20" s="1"/>
  <c r="T20"/>
  <c r="R20"/>
  <c r="S20" s="1"/>
  <c r="Q20"/>
  <c r="O20"/>
  <c r="N20"/>
  <c r="L20"/>
  <c r="M20" s="1"/>
  <c r="K20"/>
  <c r="I20"/>
  <c r="H20"/>
  <c r="F20"/>
  <c r="G20" s="1"/>
  <c r="E20"/>
  <c r="C20"/>
  <c r="B20"/>
  <c r="AA19"/>
  <c r="AB19" s="1"/>
  <c r="Z19"/>
  <c r="X19"/>
  <c r="W19"/>
  <c r="U19"/>
  <c r="V19" s="1"/>
  <c r="T19"/>
  <c r="R19"/>
  <c r="Q19"/>
  <c r="O19"/>
  <c r="P19" s="1"/>
  <c r="N19"/>
  <c r="L19"/>
  <c r="K19"/>
  <c r="I19"/>
  <c r="J19" s="1"/>
  <c r="H19"/>
  <c r="F19"/>
  <c r="E19"/>
  <c r="C19"/>
  <c r="D19" s="1"/>
  <c r="B19"/>
  <c r="AA18"/>
  <c r="Z18"/>
  <c r="X18"/>
  <c r="Y18" s="1"/>
  <c r="W18"/>
  <c r="U18"/>
  <c r="T18"/>
  <c r="R18"/>
  <c r="S18" s="1"/>
  <c r="Q18"/>
  <c r="O18"/>
  <c r="P18" s="1"/>
  <c r="N18"/>
  <c r="L18"/>
  <c r="M18" s="1"/>
  <c r="K18"/>
  <c r="I18"/>
  <c r="J18" s="1"/>
  <c r="H18"/>
  <c r="F18"/>
  <c r="G18" s="1"/>
  <c r="E18"/>
  <c r="C18"/>
  <c r="D18" s="1"/>
  <c r="B18"/>
  <c r="AA17"/>
  <c r="AB17" s="1"/>
  <c r="Z17"/>
  <c r="X17"/>
  <c r="Y17" s="1"/>
  <c r="W17"/>
  <c r="U17"/>
  <c r="V17" s="1"/>
  <c r="T17"/>
  <c r="R17"/>
  <c r="S17" s="1"/>
  <c r="Q17"/>
  <c r="O17"/>
  <c r="P17" s="1"/>
  <c r="N17"/>
  <c r="L17"/>
  <c r="M17" s="1"/>
  <c r="K17"/>
  <c r="I17"/>
  <c r="J17" s="1"/>
  <c r="H17"/>
  <c r="F17"/>
  <c r="G17" s="1"/>
  <c r="E17"/>
  <c r="C17"/>
  <c r="D17" s="1"/>
  <c r="B17"/>
  <c r="AA16"/>
  <c r="AB16" s="1"/>
  <c r="Z16"/>
  <c r="X16"/>
  <c r="Y16" s="1"/>
  <c r="W16"/>
  <c r="U16"/>
  <c r="V16" s="1"/>
  <c r="T16"/>
  <c r="R16"/>
  <c r="S16" s="1"/>
  <c r="Q16"/>
  <c r="O16"/>
  <c r="P16" s="1"/>
  <c r="N16"/>
  <c r="L16"/>
  <c r="M16" s="1"/>
  <c r="K16"/>
  <c r="I16"/>
  <c r="J16" s="1"/>
  <c r="H16"/>
  <c r="F16"/>
  <c r="G16" s="1"/>
  <c r="E16"/>
  <c r="C16"/>
  <c r="D16" s="1"/>
  <c r="B16"/>
  <c r="AA15"/>
  <c r="AB15" s="1"/>
  <c r="Z15"/>
  <c r="X15"/>
  <c r="W15"/>
  <c r="U15"/>
  <c r="V15" s="1"/>
  <c r="T15"/>
  <c r="R15"/>
  <c r="Q15"/>
  <c r="O15"/>
  <c r="P15" s="1"/>
  <c r="N15"/>
  <c r="L15"/>
  <c r="K15"/>
  <c r="I15"/>
  <c r="J15" s="1"/>
  <c r="H15"/>
  <c r="F15"/>
  <c r="E15"/>
  <c r="C15"/>
  <c r="D15" s="1"/>
  <c r="B15"/>
  <c r="AA14"/>
  <c r="AB14" s="1"/>
  <c r="Z14"/>
  <c r="X14"/>
  <c r="Y14" s="1"/>
  <c r="W14"/>
  <c r="U14"/>
  <c r="V14" s="1"/>
  <c r="T14"/>
  <c r="R14"/>
  <c r="S14" s="1"/>
  <c r="Q14"/>
  <c r="O14"/>
  <c r="P14" s="1"/>
  <c r="N14"/>
  <c r="L14"/>
  <c r="M14" s="1"/>
  <c r="K14"/>
  <c r="I14"/>
  <c r="J14" s="1"/>
  <c r="H14"/>
  <c r="F14"/>
  <c r="E14"/>
  <c r="C14"/>
  <c r="D14" s="1"/>
  <c r="B14"/>
  <c r="AA13"/>
  <c r="AB13" s="1"/>
  <c r="Z13"/>
  <c r="X13"/>
  <c r="Y13" s="1"/>
  <c r="W13"/>
  <c r="U13"/>
  <c r="V13" s="1"/>
  <c r="T13"/>
  <c r="R13"/>
  <c r="S13" s="1"/>
  <c r="Q13"/>
  <c r="O13"/>
  <c r="P13" s="1"/>
  <c r="N13"/>
  <c r="L13"/>
  <c r="M13" s="1"/>
  <c r="K13"/>
  <c r="I13"/>
  <c r="J13" s="1"/>
  <c r="H13"/>
  <c r="F13"/>
  <c r="G13" s="1"/>
  <c r="E13"/>
  <c r="C13"/>
  <c r="D13" s="1"/>
  <c r="B13"/>
  <c r="AA12"/>
  <c r="AB12" s="1"/>
  <c r="Z12"/>
  <c r="X12"/>
  <c r="Y12" s="1"/>
  <c r="W12"/>
  <c r="U12"/>
  <c r="V12" s="1"/>
  <c r="T12"/>
  <c r="R12"/>
  <c r="S12" s="1"/>
  <c r="Q12"/>
  <c r="O12"/>
  <c r="P12" s="1"/>
  <c r="N12"/>
  <c r="L12"/>
  <c r="M12" s="1"/>
  <c r="K12"/>
  <c r="I12"/>
  <c r="J12" s="1"/>
  <c r="H12"/>
  <c r="F12"/>
  <c r="G12" s="1"/>
  <c r="E12"/>
  <c r="C12"/>
  <c r="D12" s="1"/>
  <c r="B12"/>
  <c r="AA11"/>
  <c r="AB11" s="1"/>
  <c r="Z11"/>
  <c r="X11"/>
  <c r="W11"/>
  <c r="U11"/>
  <c r="V11" s="1"/>
  <c r="T11"/>
  <c r="R11"/>
  <c r="Q11"/>
  <c r="O11"/>
  <c r="P11" s="1"/>
  <c r="N11"/>
  <c r="L11"/>
  <c r="K11"/>
  <c r="I11"/>
  <c r="J11" s="1"/>
  <c r="H11"/>
  <c r="F11"/>
  <c r="E11"/>
  <c r="C11"/>
  <c r="D11" s="1"/>
  <c r="B11"/>
  <c r="AA10"/>
  <c r="Z10"/>
  <c r="X10"/>
  <c r="Y10" s="1"/>
  <c r="W10"/>
  <c r="U10"/>
  <c r="T10"/>
  <c r="R10"/>
  <c r="S10" s="1"/>
  <c r="Q10"/>
  <c r="O10"/>
  <c r="P10" s="1"/>
  <c r="N10"/>
  <c r="L10"/>
  <c r="M10" s="1"/>
  <c r="K10"/>
  <c r="I10"/>
  <c r="J10" s="1"/>
  <c r="H10"/>
  <c r="F10"/>
  <c r="G10" s="1"/>
  <c r="E10"/>
  <c r="C10"/>
  <c r="D10" s="1"/>
  <c r="B10"/>
  <c r="AA9"/>
  <c r="AB9" s="1"/>
  <c r="Z9"/>
  <c r="X9"/>
  <c r="W9"/>
  <c r="U9"/>
  <c r="V9" s="1"/>
  <c r="T9"/>
  <c r="R9"/>
  <c r="S9" s="1"/>
  <c r="Q9"/>
  <c r="O9"/>
  <c r="P9" s="1"/>
  <c r="N9"/>
  <c r="L9"/>
  <c r="M9" s="1"/>
  <c r="K9"/>
  <c r="I9"/>
  <c r="J9" s="1"/>
  <c r="H9"/>
  <c r="F9"/>
  <c r="G9" s="1"/>
  <c r="E9"/>
  <c r="C9"/>
  <c r="D9" s="1"/>
  <c r="B9"/>
  <c r="AA8"/>
  <c r="AB8" s="1"/>
  <c r="Z8"/>
  <c r="X8"/>
  <c r="W8"/>
  <c r="U8"/>
  <c r="V8" s="1"/>
  <c r="T8"/>
  <c r="R8"/>
  <c r="Q8"/>
  <c r="O8"/>
  <c r="P8" s="1"/>
  <c r="N8"/>
  <c r="L8"/>
  <c r="K8"/>
  <c r="I8"/>
  <c r="J8" s="1"/>
  <c r="H8"/>
  <c r="F8"/>
  <c r="E8"/>
  <c r="C8"/>
  <c r="D8" s="1"/>
  <c r="B8"/>
  <c r="AA7"/>
  <c r="AB7" s="1"/>
  <c r="Z7"/>
  <c r="X7"/>
  <c r="Y7" s="1"/>
  <c r="W7"/>
  <c r="U7"/>
  <c r="V7" s="1"/>
  <c r="T7"/>
  <c r="R7"/>
  <c r="S7" s="1"/>
  <c r="Q7"/>
  <c r="O7"/>
  <c r="P7" s="1"/>
  <c r="N7"/>
  <c r="L7"/>
  <c r="M7" s="1"/>
  <c r="K7"/>
  <c r="I7"/>
  <c r="J7" s="1"/>
  <c r="H7"/>
  <c r="F7"/>
  <c r="G7" s="1"/>
  <c r="E7"/>
  <c r="C7"/>
  <c r="D7" s="1"/>
  <c r="B7"/>
  <c r="AA6"/>
  <c r="AB6" s="1"/>
  <c r="Z6"/>
  <c r="X6"/>
  <c r="Y6" s="1"/>
  <c r="W6"/>
  <c r="U6"/>
  <c r="V6" s="1"/>
  <c r="T6"/>
  <c r="R6"/>
  <c r="S6" s="1"/>
  <c r="Q6"/>
  <c r="O6"/>
  <c r="P6" s="1"/>
  <c r="N6"/>
  <c r="L6"/>
  <c r="M6" s="1"/>
  <c r="K6"/>
  <c r="I6"/>
  <c r="J6" s="1"/>
  <c r="H6"/>
  <c r="F6"/>
  <c r="G6" s="1"/>
  <c r="E6"/>
  <c r="C6"/>
  <c r="D6" s="1"/>
  <c r="B6"/>
  <c r="D19" i="85"/>
  <c r="E19" s="1"/>
  <c r="C19"/>
  <c r="D18"/>
  <c r="E18" s="1"/>
  <c r="C18"/>
  <c r="D13"/>
  <c r="E13" s="1"/>
  <c r="C13"/>
  <c r="D12"/>
  <c r="E12" s="1"/>
  <c r="C12"/>
  <c r="D11"/>
  <c r="E11" s="1"/>
  <c r="C11"/>
  <c r="D10"/>
  <c r="E10" s="1"/>
  <c r="C10"/>
  <c r="D9"/>
  <c r="E9" s="1"/>
  <c r="C9"/>
  <c r="D8"/>
  <c r="E8" s="1"/>
  <c r="C8"/>
  <c r="AA30" i="84"/>
  <c r="AB30" s="1"/>
  <c r="Z30"/>
  <c r="X30"/>
  <c r="Y30" s="1"/>
  <c r="W30"/>
  <c r="U30"/>
  <c r="V30" s="1"/>
  <c r="T30"/>
  <c r="R30"/>
  <c r="S30" s="1"/>
  <c r="Q30"/>
  <c r="O30"/>
  <c r="P30" s="1"/>
  <c r="N30"/>
  <c r="L30"/>
  <c r="M30" s="1"/>
  <c r="K30"/>
  <c r="I30"/>
  <c r="H30"/>
  <c r="F30"/>
  <c r="G30" s="1"/>
  <c r="E30"/>
  <c r="C30"/>
  <c r="B30"/>
  <c r="AA29"/>
  <c r="AB29" s="1"/>
  <c r="Z29"/>
  <c r="X29"/>
  <c r="W29"/>
  <c r="U29"/>
  <c r="V29" s="1"/>
  <c r="T29"/>
  <c r="R29"/>
  <c r="Q29"/>
  <c r="O29"/>
  <c r="P29" s="1"/>
  <c r="N29"/>
  <c r="L29"/>
  <c r="K29"/>
  <c r="I29"/>
  <c r="H29"/>
  <c r="F29"/>
  <c r="E29"/>
  <c r="C29"/>
  <c r="D29" s="1"/>
  <c r="B29"/>
  <c r="AA28"/>
  <c r="Z28"/>
  <c r="X28"/>
  <c r="Y28" s="1"/>
  <c r="W28"/>
  <c r="U28"/>
  <c r="T28"/>
  <c r="R28"/>
  <c r="S28" s="1"/>
  <c r="Q28"/>
  <c r="O28"/>
  <c r="N28"/>
  <c r="L28"/>
  <c r="M28" s="1"/>
  <c r="K28"/>
  <c r="I28"/>
  <c r="H28"/>
  <c r="F28"/>
  <c r="G28" s="1"/>
  <c r="E28"/>
  <c r="C28"/>
  <c r="B28"/>
  <c r="AA27"/>
  <c r="AB27" s="1"/>
  <c r="Z27"/>
  <c r="X27"/>
  <c r="W27"/>
  <c r="U27"/>
  <c r="V27" s="1"/>
  <c r="T27"/>
  <c r="R27"/>
  <c r="S27" s="1"/>
  <c r="Q27"/>
  <c r="O27"/>
  <c r="P27" s="1"/>
  <c r="N27"/>
  <c r="L27"/>
  <c r="K27"/>
  <c r="I27"/>
  <c r="H27"/>
  <c r="F27"/>
  <c r="E27"/>
  <c r="C27"/>
  <c r="D27" s="1"/>
  <c r="B27"/>
  <c r="AA26"/>
  <c r="AB26" s="1"/>
  <c r="Z26"/>
  <c r="X26"/>
  <c r="Y26" s="1"/>
  <c r="W26"/>
  <c r="U26"/>
  <c r="T26"/>
  <c r="R26"/>
  <c r="S26" s="1"/>
  <c r="Q26"/>
  <c r="O26"/>
  <c r="N26"/>
  <c r="L26"/>
  <c r="M26" s="1"/>
  <c r="K26"/>
  <c r="I26"/>
  <c r="H26"/>
  <c r="F26"/>
  <c r="G26" s="1"/>
  <c r="E26"/>
  <c r="C26"/>
  <c r="B26"/>
  <c r="AA25"/>
  <c r="AB25" s="1"/>
  <c r="Z25"/>
  <c r="X25"/>
  <c r="W25"/>
  <c r="U25"/>
  <c r="V25" s="1"/>
  <c r="T25"/>
  <c r="R25"/>
  <c r="Q25"/>
  <c r="O25"/>
  <c r="P25" s="1"/>
  <c r="N25"/>
  <c r="L25"/>
  <c r="K25"/>
  <c r="I25"/>
  <c r="H25"/>
  <c r="F25"/>
  <c r="G25" s="1"/>
  <c r="E25"/>
  <c r="C25"/>
  <c r="B25"/>
  <c r="AA24"/>
  <c r="AB24" s="1"/>
  <c r="Z24"/>
  <c r="X24"/>
  <c r="W24"/>
  <c r="U24"/>
  <c r="V24" s="1"/>
  <c r="T24"/>
  <c r="R24"/>
  <c r="Q24"/>
  <c r="O24"/>
  <c r="P24" s="1"/>
  <c r="N24"/>
  <c r="L24"/>
  <c r="K24"/>
  <c r="I24"/>
  <c r="H24"/>
  <c r="F24"/>
  <c r="E24"/>
  <c r="C24"/>
  <c r="D24" s="1"/>
  <c r="B24"/>
  <c r="AA23"/>
  <c r="Z23"/>
  <c r="X23"/>
  <c r="Y23" s="1"/>
  <c r="W23"/>
  <c r="U23"/>
  <c r="T23"/>
  <c r="R23"/>
  <c r="S23" s="1"/>
  <c r="Q23"/>
  <c r="O23"/>
  <c r="N23"/>
  <c r="L23"/>
  <c r="M23" s="1"/>
  <c r="K23"/>
  <c r="I23"/>
  <c r="H23"/>
  <c r="F23"/>
  <c r="G23" s="1"/>
  <c r="E23"/>
  <c r="C23"/>
  <c r="B23"/>
  <c r="AA22"/>
  <c r="AB22" s="1"/>
  <c r="Z22"/>
  <c r="X22"/>
  <c r="W22"/>
  <c r="U22"/>
  <c r="V22" s="1"/>
  <c r="T22"/>
  <c r="R22"/>
  <c r="Q22"/>
  <c r="O22"/>
  <c r="P22" s="1"/>
  <c r="N22"/>
  <c r="L22"/>
  <c r="K22"/>
  <c r="I22"/>
  <c r="H22"/>
  <c r="F22"/>
  <c r="E22"/>
  <c r="C22"/>
  <c r="D22" s="1"/>
  <c r="B22"/>
  <c r="AA21"/>
  <c r="Z21"/>
  <c r="X21"/>
  <c r="Y21" s="1"/>
  <c r="W21"/>
  <c r="U21"/>
  <c r="T21"/>
  <c r="R21"/>
  <c r="S21" s="1"/>
  <c r="Q21"/>
  <c r="O21"/>
  <c r="N21"/>
  <c r="L21"/>
  <c r="M21" s="1"/>
  <c r="K21"/>
  <c r="I21"/>
  <c r="H21"/>
  <c r="F21"/>
  <c r="G21" s="1"/>
  <c r="E21"/>
  <c r="C21"/>
  <c r="B21"/>
  <c r="AA20"/>
  <c r="AB20" s="1"/>
  <c r="Z20"/>
  <c r="X20"/>
  <c r="Y20" s="1"/>
  <c r="W20"/>
  <c r="U20"/>
  <c r="V20" s="1"/>
  <c r="T20"/>
  <c r="R20"/>
  <c r="S20" s="1"/>
  <c r="Q20"/>
  <c r="O20"/>
  <c r="P20" s="1"/>
  <c r="N20"/>
  <c r="L20"/>
  <c r="M20" s="1"/>
  <c r="K20"/>
  <c r="I20"/>
  <c r="H20"/>
  <c r="F20"/>
  <c r="G20" s="1"/>
  <c r="E20"/>
  <c r="C20"/>
  <c r="D20" s="1"/>
  <c r="B20"/>
  <c r="AA19"/>
  <c r="AB19" s="1"/>
  <c r="Z19"/>
  <c r="X19"/>
  <c r="Y19" s="1"/>
  <c r="W19"/>
  <c r="U19"/>
  <c r="V19" s="1"/>
  <c r="T19"/>
  <c r="R19"/>
  <c r="S19" s="1"/>
  <c r="Q19"/>
  <c r="O19"/>
  <c r="P19" s="1"/>
  <c r="N19"/>
  <c r="L19"/>
  <c r="M19" s="1"/>
  <c r="K19"/>
  <c r="I19"/>
  <c r="H19"/>
  <c r="F19"/>
  <c r="G19" s="1"/>
  <c r="E19"/>
  <c r="C19"/>
  <c r="D19" s="1"/>
  <c r="B19"/>
  <c r="AA18"/>
  <c r="Z18"/>
  <c r="X18"/>
  <c r="Y18" s="1"/>
  <c r="W18"/>
  <c r="U18"/>
  <c r="T18"/>
  <c r="R18"/>
  <c r="S18" s="1"/>
  <c r="Q18"/>
  <c r="O18"/>
  <c r="N18"/>
  <c r="L18"/>
  <c r="M18" s="1"/>
  <c r="K18"/>
  <c r="I18"/>
  <c r="H18"/>
  <c r="F18"/>
  <c r="G18" s="1"/>
  <c r="E18"/>
  <c r="C18"/>
  <c r="B18"/>
  <c r="AA17"/>
  <c r="AB17" s="1"/>
  <c r="Z17"/>
  <c r="X17"/>
  <c r="W17"/>
  <c r="U17"/>
  <c r="V17" s="1"/>
  <c r="T17"/>
  <c r="R17"/>
  <c r="Q17"/>
  <c r="O17"/>
  <c r="P17" s="1"/>
  <c r="N17"/>
  <c r="L17"/>
  <c r="K17"/>
  <c r="I17"/>
  <c r="H17"/>
  <c r="F17"/>
  <c r="E17"/>
  <c r="C17"/>
  <c r="D17" s="1"/>
  <c r="B17"/>
  <c r="AA16"/>
  <c r="AB16" s="1"/>
  <c r="Z16"/>
  <c r="X16"/>
  <c r="Y16" s="1"/>
  <c r="W16"/>
  <c r="U16"/>
  <c r="T16"/>
  <c r="R16"/>
  <c r="S16" s="1"/>
  <c r="Q16"/>
  <c r="O16"/>
  <c r="N16"/>
  <c r="L16"/>
  <c r="M16" s="1"/>
  <c r="K16"/>
  <c r="I16"/>
  <c r="H16"/>
  <c r="F16"/>
  <c r="G16" s="1"/>
  <c r="E16"/>
  <c r="C16"/>
  <c r="B16"/>
  <c r="AA15"/>
  <c r="AB15" s="1"/>
  <c r="Z15"/>
  <c r="X15"/>
  <c r="W15"/>
  <c r="U15"/>
  <c r="V15" s="1"/>
  <c r="T15"/>
  <c r="R15"/>
  <c r="Q15"/>
  <c r="O15"/>
  <c r="P15" s="1"/>
  <c r="N15"/>
  <c r="L15"/>
  <c r="K15"/>
  <c r="I15"/>
  <c r="H15"/>
  <c r="F15"/>
  <c r="E15"/>
  <c r="C15"/>
  <c r="D15" s="1"/>
  <c r="B15"/>
  <c r="AA14"/>
  <c r="AB14" s="1"/>
  <c r="Z14"/>
  <c r="X14"/>
  <c r="Y14" s="1"/>
  <c r="W14"/>
  <c r="U14"/>
  <c r="V14" s="1"/>
  <c r="T14"/>
  <c r="R14"/>
  <c r="S14" s="1"/>
  <c r="Q14"/>
  <c r="O14"/>
  <c r="P14" s="1"/>
  <c r="N14"/>
  <c r="L14"/>
  <c r="M14" s="1"/>
  <c r="K14"/>
  <c r="I14"/>
  <c r="H14"/>
  <c r="F14"/>
  <c r="G14" s="1"/>
  <c r="E14"/>
  <c r="C14"/>
  <c r="D14" s="1"/>
  <c r="B14"/>
  <c r="AA13"/>
  <c r="Z13"/>
  <c r="X13"/>
  <c r="Y13" s="1"/>
  <c r="W13"/>
  <c r="U13"/>
  <c r="T13"/>
  <c r="R13"/>
  <c r="S13" s="1"/>
  <c r="Q13"/>
  <c r="O13"/>
  <c r="N13"/>
  <c r="L13"/>
  <c r="M13" s="1"/>
  <c r="K13"/>
  <c r="I13"/>
  <c r="H13"/>
  <c r="F13"/>
  <c r="E13"/>
  <c r="C13"/>
  <c r="D13" s="1"/>
  <c r="B13"/>
  <c r="AA12"/>
  <c r="Z12"/>
  <c r="X12"/>
  <c r="Y12" s="1"/>
  <c r="W12"/>
  <c r="U12"/>
  <c r="T12"/>
  <c r="R12"/>
  <c r="S12" s="1"/>
  <c r="Q12"/>
  <c r="O12"/>
  <c r="P12" s="1"/>
  <c r="N12"/>
  <c r="L12"/>
  <c r="M12" s="1"/>
  <c r="K12"/>
  <c r="I12"/>
  <c r="H12"/>
  <c r="F12"/>
  <c r="G12" s="1"/>
  <c r="E12"/>
  <c r="C12"/>
  <c r="B12"/>
  <c r="AA11"/>
  <c r="AB11" s="1"/>
  <c r="Z11"/>
  <c r="X11"/>
  <c r="W11"/>
  <c r="U11"/>
  <c r="V11" s="1"/>
  <c r="T11"/>
  <c r="R11"/>
  <c r="Q11"/>
  <c r="O11"/>
  <c r="P11" s="1"/>
  <c r="N11"/>
  <c r="L11"/>
  <c r="K11"/>
  <c r="I11"/>
  <c r="H11"/>
  <c r="F11"/>
  <c r="E11"/>
  <c r="C11"/>
  <c r="D11" s="1"/>
  <c r="B11"/>
  <c r="AA10"/>
  <c r="Z10"/>
  <c r="X10"/>
  <c r="Y10" s="1"/>
  <c r="W10"/>
  <c r="U10"/>
  <c r="T10"/>
  <c r="R10"/>
  <c r="S10" s="1"/>
  <c r="Q10"/>
  <c r="O10"/>
  <c r="N10"/>
  <c r="L10"/>
  <c r="M10" s="1"/>
  <c r="K10"/>
  <c r="I10"/>
  <c r="H10"/>
  <c r="F10"/>
  <c r="G10" s="1"/>
  <c r="E10"/>
  <c r="C10"/>
  <c r="B10"/>
  <c r="AA9"/>
  <c r="AB9" s="1"/>
  <c r="Z9"/>
  <c r="X9"/>
  <c r="W9"/>
  <c r="U9"/>
  <c r="V9" s="1"/>
  <c r="T9"/>
  <c r="R9"/>
  <c r="S9" s="1"/>
  <c r="Q9"/>
  <c r="O9"/>
  <c r="P9" s="1"/>
  <c r="N9"/>
  <c r="L9"/>
  <c r="K9"/>
  <c r="I9"/>
  <c r="H9"/>
  <c r="F9"/>
  <c r="E9"/>
  <c r="C9"/>
  <c r="D9" s="1"/>
  <c r="B9"/>
  <c r="AA8"/>
  <c r="Z8"/>
  <c r="X8"/>
  <c r="Y8" s="1"/>
  <c r="W8"/>
  <c r="U8"/>
  <c r="T8"/>
  <c r="R8"/>
  <c r="S8" s="1"/>
  <c r="Q8"/>
  <c r="O8"/>
  <c r="N8"/>
  <c r="L8"/>
  <c r="M8" s="1"/>
  <c r="K8"/>
  <c r="I8"/>
  <c r="H8"/>
  <c r="F8"/>
  <c r="G8" s="1"/>
  <c r="E8"/>
  <c r="C8"/>
  <c r="B8"/>
  <c r="AA7"/>
  <c r="AB7" s="1"/>
  <c r="Z7"/>
  <c r="X7"/>
  <c r="Y7" s="1"/>
  <c r="W7"/>
  <c r="U7"/>
  <c r="V7" s="1"/>
  <c r="T7"/>
  <c r="R7"/>
  <c r="S7" s="1"/>
  <c r="Q7"/>
  <c r="O7"/>
  <c r="P7" s="1"/>
  <c r="N7"/>
  <c r="L7"/>
  <c r="M7" s="1"/>
  <c r="K7"/>
  <c r="I7"/>
  <c r="J7" s="1"/>
  <c r="H7"/>
  <c r="F7"/>
  <c r="G7" s="1"/>
  <c r="E7"/>
  <c r="C7"/>
  <c r="D7" s="1"/>
  <c r="B7"/>
  <c r="D19" i="83"/>
  <c r="E19" s="1"/>
  <c r="C19"/>
  <c r="D18"/>
  <c r="E18" s="1"/>
  <c r="C18"/>
  <c r="D13"/>
  <c r="E13" s="1"/>
  <c r="C13"/>
  <c r="D12"/>
  <c r="E12" s="1"/>
  <c r="C12"/>
  <c r="D11"/>
  <c r="E11" s="1"/>
  <c r="C11"/>
  <c r="D10"/>
  <c r="E10" s="1"/>
  <c r="C10"/>
  <c r="D9"/>
  <c r="E9" s="1"/>
  <c r="C9"/>
  <c r="D8"/>
  <c r="E8" s="1"/>
  <c r="C8"/>
  <c r="D8" i="84" l="1"/>
  <c r="P8"/>
  <c r="V8"/>
  <c r="AB8"/>
  <c r="G9"/>
  <c r="M9"/>
  <c r="Y9"/>
  <c r="D10"/>
  <c r="P10"/>
  <c r="V10"/>
  <c r="AB10"/>
  <c r="G11"/>
  <c r="M11"/>
  <c r="S11"/>
  <c r="Y11"/>
  <c r="D12"/>
  <c r="V12"/>
  <c r="AB12"/>
  <c r="G13"/>
  <c r="P13"/>
  <c r="V13"/>
  <c r="AB13"/>
  <c r="G15"/>
  <c r="M15"/>
  <c r="S15"/>
  <c r="Y15"/>
  <c r="D16"/>
  <c r="P16"/>
  <c r="V16"/>
  <c r="G17"/>
  <c r="M17"/>
  <c r="S17"/>
  <c r="Y17"/>
  <c r="D18"/>
  <c r="P18"/>
  <c r="V18"/>
  <c r="AB18"/>
  <c r="D21"/>
  <c r="P21"/>
  <c r="V21"/>
  <c r="AB21"/>
  <c r="G22"/>
  <c r="M22"/>
  <c r="S22"/>
  <c r="Y22"/>
  <c r="D23"/>
  <c r="P23"/>
  <c r="V23"/>
  <c r="AB23"/>
  <c r="G24"/>
  <c r="M24"/>
  <c r="S24"/>
  <c r="Y24"/>
  <c r="D25"/>
  <c r="M25"/>
  <c r="S25"/>
  <c r="Y25"/>
  <c r="D26"/>
  <c r="P26"/>
  <c r="V26"/>
  <c r="G27"/>
  <c r="M27"/>
  <c r="Y27"/>
  <c r="D28"/>
  <c r="P28"/>
  <c r="V28"/>
  <c r="AB28"/>
  <c r="G29"/>
  <c r="M29"/>
  <c r="S29"/>
  <c r="Y29"/>
  <c r="D30"/>
  <c r="G8" i="86"/>
  <c r="M8"/>
  <c r="S8"/>
  <c r="Y8"/>
  <c r="Y9"/>
  <c r="V10"/>
  <c r="AB10"/>
  <c r="G11"/>
  <c r="M11"/>
  <c r="S11"/>
  <c r="Y11"/>
  <c r="G14"/>
  <c r="G15"/>
  <c r="M15"/>
  <c r="S15"/>
  <c r="Y15"/>
  <c r="V18"/>
  <c r="AB18"/>
  <c r="G19"/>
  <c r="M19"/>
  <c r="S19"/>
  <c r="Y19"/>
  <c r="D20"/>
  <c r="J20"/>
  <c r="P20"/>
  <c r="Y21"/>
  <c r="M23"/>
  <c r="M27"/>
  <c r="Y27"/>
  <c r="G28"/>
  <c r="M28"/>
  <c r="S28"/>
  <c r="Y28"/>
  <c r="D29"/>
  <c r="M29"/>
  <c r="F8" i="85"/>
  <c r="F9"/>
  <c r="F10"/>
  <c r="F11"/>
  <c r="F12"/>
  <c r="F13"/>
  <c r="F18"/>
  <c r="F19"/>
  <c r="F8" i="83"/>
  <c r="F9"/>
  <c r="F10"/>
  <c r="F11"/>
  <c r="F12"/>
  <c r="F13"/>
  <c r="F18"/>
  <c r="F19"/>
</calcChain>
</file>

<file path=xl/sharedStrings.xml><?xml version="1.0" encoding="utf-8"?>
<sst xmlns="http://schemas.openxmlformats.org/spreadsheetml/2006/main" count="159" uniqueCount="72">
  <si>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</si>
  <si>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</si>
  <si>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</si>
  <si>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</si>
  <si>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</si>
  <si>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Все населення</t>
  </si>
  <si>
    <t>Рівень зайнятості, %</t>
  </si>
  <si>
    <t>Рівень безробіття (за методологією МОП),%</t>
  </si>
  <si>
    <t xml:space="preserve">За даними Державної служби статистики України </t>
  </si>
  <si>
    <t>1</t>
  </si>
  <si>
    <t>2</t>
  </si>
  <si>
    <t>тис. осіб</t>
  </si>
  <si>
    <t>Показник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</si>
  <si>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</si>
  <si>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</si>
  <si>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</si>
  <si>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%</t>
  </si>
  <si>
    <t>2018 р.</t>
  </si>
  <si>
    <t>(осіб)</t>
  </si>
  <si>
    <r>
      <t xml:space="preserve">Робоча сила у віці 15-70 років - всього, </t>
    </r>
    <r>
      <rPr>
        <sz val="16"/>
        <rFont val="Times New Roman"/>
        <family val="1"/>
        <charset val="204"/>
      </rPr>
      <t>тис.осіб</t>
    </r>
  </si>
  <si>
    <t>Рівень участі населення в робочій силі, %</t>
  </si>
  <si>
    <t>2019 р.</t>
  </si>
  <si>
    <t>Особи, які не входять до складу робочої сили у віці 15-70 років, тис.осіб</t>
  </si>
  <si>
    <t>Зайняте населення у віці 15-70 років, тис.осіб</t>
  </si>
  <si>
    <t>Безробітне населення у віці 15-70 років (за методологією МОП), тис.осіб</t>
  </si>
  <si>
    <t>2017 рік</t>
  </si>
  <si>
    <t>2018 рік</t>
  </si>
  <si>
    <t>2019 рік</t>
  </si>
  <si>
    <t>зміна значення</t>
  </si>
  <si>
    <t xml:space="preserve"> + (-)                            тис. осіб</t>
  </si>
  <si>
    <r>
      <t xml:space="preserve">Всього отримали роботу </t>
    </r>
    <r>
      <rPr>
        <sz val="16"/>
        <rFont val="Times New Roman"/>
        <family val="1"/>
        <charset val="204"/>
      </rPr>
      <t>(у т.ч. до набуття статусу безробітного)</t>
    </r>
  </si>
  <si>
    <t>Працевлаштовано на нові робочі місця з компенсацією витрат роботодавцю єдиного внеску</t>
  </si>
  <si>
    <t>Станом на:</t>
  </si>
  <si>
    <t xml:space="preserve"> + (-)                       тис. осіб</t>
  </si>
  <si>
    <t>Отримували допомогу по безробіттю</t>
  </si>
  <si>
    <t>жінкам</t>
  </si>
  <si>
    <t>продовження таблиці</t>
  </si>
  <si>
    <t>Всього отримали роботу (у т.ч. до набуття статусу безробітного)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</si>
  <si>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</si>
  <si>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</si>
  <si>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 xml:space="preserve">Отримують допомогу по безробіттю на кінець періоду </t>
  </si>
  <si>
    <t>чоловікам</t>
  </si>
  <si>
    <t>Інформація щодо надання послуг ДСЗ чоловікам
у 2018 - 2019 рр.</t>
  </si>
  <si>
    <t>% гр.3 до гр.2</t>
  </si>
  <si>
    <t>Черкаська область</t>
  </si>
  <si>
    <t xml:space="preserve">Робоча сила віком 15-70 років за 9 місяців 2018 -2019 рр.                                                                                                                    </t>
  </si>
  <si>
    <t>Інформація щодо надання послуг Черкаською обласною службою зайнятості жінкам
у 2018 - 2019 рр.</t>
  </si>
  <si>
    <t>Всього по області</t>
  </si>
  <si>
    <t>Городищенська філія</t>
  </si>
  <si>
    <t>Драбівська філія</t>
  </si>
  <si>
    <t>Жашківська філія</t>
  </si>
  <si>
    <t>Звенигородська філія</t>
  </si>
  <si>
    <t>Золотоніська філія</t>
  </si>
  <si>
    <t>Кам"янська філія</t>
  </si>
  <si>
    <t>Корсунь.-Шевченк. філія</t>
  </si>
  <si>
    <t>Катеринопільська філія</t>
  </si>
  <si>
    <t>Лисянська філія</t>
  </si>
  <si>
    <t>Маньківська філія</t>
  </si>
  <si>
    <t>Монастирищенська філія</t>
  </si>
  <si>
    <t>Тальнівська філія</t>
  </si>
  <si>
    <t>Уманська філія</t>
  </si>
  <si>
    <t>Христинівська філія</t>
  </si>
  <si>
    <t>Черкаська філія</t>
  </si>
  <si>
    <t>Чигиринська філія</t>
  </si>
  <si>
    <t>Чорнобаївська філія</t>
  </si>
  <si>
    <t>Шполянська філія</t>
  </si>
  <si>
    <t>Ватутінська філія</t>
  </si>
  <si>
    <t>Канівська філія</t>
  </si>
  <si>
    <t>Смілянський МРЦЗ</t>
  </si>
  <si>
    <t>Уманський МЦЗ</t>
  </si>
  <si>
    <t>Черкаський МЦЗ</t>
  </si>
  <si>
    <t>Інформація про надання послуг Черкаською обласною службою зайнятості</t>
  </si>
</sst>
</file>

<file path=xl/styles.xml><?xml version="1.0" encoding="utf-8"?>
<styleSheet xmlns="http://schemas.openxmlformats.org/spreadsheetml/2006/main">
  <numFmts count="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.0"/>
    <numFmt numFmtId="169" formatCode="0.0"/>
    <numFmt numFmtId="170" formatCode="dd\.mm\.yyyy"/>
    <numFmt numFmtId="171" formatCode="##0"/>
  </numFmts>
  <fonts count="7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b/>
      <sz val="16"/>
      <name val="Times New Roman Cyr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sz val="16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 Cyr"/>
      <charset val="204"/>
    </font>
    <font>
      <b/>
      <sz val="18"/>
      <name val="Times New Roman"/>
      <family val="1"/>
      <charset val="204"/>
    </font>
    <font>
      <sz val="16"/>
      <name val="Times New Roman Cyr"/>
      <family val="1"/>
      <charset val="204"/>
    </font>
    <font>
      <b/>
      <sz val="11"/>
      <color indexed="10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SimSun"/>
      <family val="2"/>
      <charset val="204"/>
    </font>
    <font>
      <i/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i/>
      <sz val="16"/>
      <name val="Times New Roman"/>
      <family val="1"/>
      <charset val="204"/>
    </font>
    <font>
      <i/>
      <sz val="16"/>
      <name val="Times New Roman Cyr"/>
      <charset val="204"/>
    </font>
    <font>
      <sz val="17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8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24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i/>
      <u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rgb="FFFF0000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39">
    <xf numFmtId="0" fontId="0" fillId="0" borderId="0"/>
    <xf numFmtId="0" fontId="2" fillId="0" borderId="0"/>
    <xf numFmtId="0" fontId="3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28" fillId="14" borderId="0" applyNumberFormat="0" applyBorder="0" applyAlignment="0" applyProtection="0"/>
    <xf numFmtId="0" fontId="3" fillId="2" borderId="0" applyNumberFormat="0" applyBorder="0" applyAlignment="0" applyProtection="0"/>
    <xf numFmtId="0" fontId="3" fillId="15" borderId="0" applyNumberFormat="0" applyBorder="0" applyAlignment="0" applyProtection="0"/>
    <xf numFmtId="0" fontId="3" fillId="2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28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28" fillId="23" borderId="0" applyNumberFormat="0" applyBorder="0" applyAlignment="0" applyProtection="0"/>
    <xf numFmtId="0" fontId="3" fillId="8" borderId="0" applyNumberFormat="0" applyBorder="0" applyAlignment="0" applyProtection="0"/>
    <xf numFmtId="0" fontId="3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8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28" fillId="2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28" fillId="8" borderId="0" applyNumberFormat="0" applyBorder="0" applyAlignment="0" applyProtection="0"/>
    <xf numFmtId="0" fontId="3" fillId="17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20" borderId="0" applyNumberFormat="0" applyBorder="0" applyAlignment="0" applyProtection="0"/>
    <xf numFmtId="0" fontId="28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28" fillId="17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28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28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40" borderId="0" applyNumberFormat="0" applyBorder="0" applyAlignment="0" applyProtection="0"/>
    <xf numFmtId="0" fontId="3" fillId="11" borderId="0" applyNumberFormat="0" applyBorder="0" applyAlignment="0" applyProtection="0"/>
    <xf numFmtId="0" fontId="3" fillId="40" borderId="0" applyNumberFormat="0" applyBorder="0" applyAlignment="0" applyProtection="0"/>
    <xf numFmtId="0" fontId="3" fillId="28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28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34" borderId="0" applyNumberFormat="0" applyBorder="0" applyAlignment="0" applyProtection="0"/>
    <xf numFmtId="0" fontId="28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44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21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16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7" borderId="0" applyNumberFormat="0" applyBorder="0" applyAlignment="0" applyProtection="0"/>
    <xf numFmtId="0" fontId="4" fillId="42" borderId="0" applyNumberFormat="0" applyBorder="0" applyAlignment="0" applyProtection="0"/>
    <xf numFmtId="0" fontId="29" fillId="20" borderId="0" applyNumberFormat="0" applyBorder="0" applyAlignment="0" applyProtection="0"/>
    <xf numFmtId="0" fontId="4" fillId="42" borderId="0" applyNumberFormat="0" applyBorder="0" applyAlignment="0" applyProtection="0"/>
    <xf numFmtId="0" fontId="4" fillId="29" borderId="0" applyNumberFormat="0" applyBorder="0" applyAlignment="0" applyProtection="0"/>
    <xf numFmtId="0" fontId="4" fillId="42" borderId="0" applyNumberFormat="0" applyBorder="0" applyAlignment="0" applyProtection="0"/>
    <xf numFmtId="0" fontId="4" fillId="29" borderId="0" applyNumberFormat="0" applyBorder="0" applyAlignment="0" applyProtection="0"/>
    <xf numFmtId="0" fontId="4" fillId="51" borderId="0" applyNumberFormat="0" applyBorder="0" applyAlignment="0" applyProtection="0"/>
    <xf numFmtId="0" fontId="4" fillId="14" borderId="0" applyNumberFormat="0" applyBorder="0" applyAlignment="0" applyProtection="0"/>
    <xf numFmtId="0" fontId="4" fillId="42" borderId="0" applyNumberFormat="0" applyBorder="0" applyAlignment="0" applyProtection="0"/>
    <xf numFmtId="0" fontId="4" fillId="22" borderId="0" applyNumberFormat="0" applyBorder="0" applyAlignment="0" applyProtection="0"/>
    <xf numFmtId="0" fontId="29" fillId="17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52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29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45" borderId="0" applyNumberFormat="0" applyBorder="0" applyAlignment="0" applyProtection="0"/>
    <xf numFmtId="0" fontId="29" fillId="39" borderId="0" applyNumberFormat="0" applyBorder="0" applyAlignment="0" applyProtection="0"/>
    <xf numFmtId="0" fontId="4" fillId="45" borderId="0" applyNumberFormat="0" applyBorder="0" applyAlignment="0" applyProtection="0"/>
    <xf numFmtId="0" fontId="4" fillId="40" borderId="0" applyNumberFormat="0" applyBorder="0" applyAlignment="0" applyProtection="0"/>
    <xf numFmtId="0" fontId="4" fillId="45" borderId="0" applyNumberFormat="0" applyBorder="0" applyAlignment="0" applyProtection="0"/>
    <xf numFmtId="0" fontId="4" fillId="40" borderId="0" applyNumberFormat="0" applyBorder="0" applyAlignment="0" applyProtection="0"/>
    <xf numFmtId="0" fontId="4" fillId="53" borderId="0" applyNumberFormat="0" applyBorder="0" applyAlignment="0" applyProtection="0"/>
    <xf numFmtId="0" fontId="4" fillId="5" borderId="0" applyNumberFormat="0" applyBorder="0" applyAlignment="0" applyProtection="0"/>
    <xf numFmtId="0" fontId="4" fillId="45" borderId="0" applyNumberFormat="0" applyBorder="0" applyAlignment="0" applyProtection="0"/>
    <xf numFmtId="0" fontId="4" fillId="47" borderId="0" applyNumberFormat="0" applyBorder="0" applyAlignment="0" applyProtection="0"/>
    <xf numFmtId="0" fontId="29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4" borderId="0" applyNumberFormat="0" applyBorder="0" applyAlignment="0" applyProtection="0"/>
    <xf numFmtId="0" fontId="4" fillId="14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29" fillId="55" borderId="0" applyNumberFormat="0" applyBorder="0" applyAlignment="0" applyProtection="0"/>
    <xf numFmtId="0" fontId="4" fillId="49" borderId="0" applyNumberFormat="0" applyBorder="0" applyAlignment="0" applyProtection="0"/>
    <xf numFmtId="0" fontId="4" fillId="56" borderId="0" applyNumberFormat="0" applyBorder="0" applyAlignment="0" applyProtection="0"/>
    <xf numFmtId="0" fontId="4" fillId="49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22" borderId="0" applyNumberFormat="0" applyBorder="0" applyAlignment="0" applyProtection="0"/>
    <xf numFmtId="0" fontId="4" fillId="4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4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63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4" borderId="0" applyNumberFormat="0" applyBorder="0" applyAlignment="0" applyProtection="0"/>
    <xf numFmtId="0" fontId="4" fillId="52" borderId="0" applyNumberFormat="0" applyBorder="0" applyAlignment="0" applyProtection="0"/>
    <xf numFmtId="0" fontId="4" fillId="64" borderId="0" applyNumberFormat="0" applyBorder="0" applyAlignment="0" applyProtection="0"/>
    <xf numFmtId="0" fontId="4" fillId="6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28" borderId="0" applyNumberFormat="0" applyBorder="0" applyAlignment="0" applyProtection="0"/>
    <xf numFmtId="0" fontId="6" fillId="36" borderId="1" applyNumberFormat="0" applyAlignment="0" applyProtection="0"/>
    <xf numFmtId="0" fontId="6" fillId="37" borderId="1" applyNumberFormat="0" applyAlignment="0" applyProtection="0"/>
    <xf numFmtId="0" fontId="42" fillId="66" borderId="1" applyNumberFormat="0" applyAlignment="0" applyProtection="0"/>
    <xf numFmtId="0" fontId="7" fillId="67" borderId="2" applyNumberFormat="0" applyAlignment="0" applyProtection="0"/>
    <xf numFmtId="0" fontId="7" fillId="68" borderId="2" applyNumberFormat="0" applyAlignment="0" applyProtection="0"/>
    <xf numFmtId="0" fontId="7" fillId="69" borderId="2" applyNumberFormat="0" applyAlignment="0" applyProtection="0"/>
    <xf numFmtId="0" fontId="30" fillId="0" borderId="0"/>
    <xf numFmtId="0" fontId="8" fillId="0" borderId="0" applyNumberFormat="0" applyFill="0" applyBorder="0" applyAlignment="0" applyProtection="0"/>
    <xf numFmtId="171" fontId="33" fillId="0" borderId="0" applyFont="0" applyFill="0" applyBorder="0" applyProtection="0">
      <alignment horizontal="center" vertical="center"/>
    </xf>
    <xf numFmtId="49" fontId="33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33" fillId="0" borderId="0" applyFont="0" applyFill="0" applyBorder="0" applyProtection="0">
      <alignment horizontal="left" vertical="center" wrapText="1"/>
    </xf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17" borderId="1" applyNumberFormat="0" applyAlignment="0" applyProtection="0"/>
    <xf numFmtId="0" fontId="13" fillId="18" borderId="1" applyNumberFormat="0" applyAlignment="0" applyProtection="0"/>
    <xf numFmtId="0" fontId="13" fillId="33" borderId="1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46" fillId="33" borderId="0" applyNumberFormat="0" applyBorder="0" applyAlignment="0" applyProtection="0"/>
    <xf numFmtId="0" fontId="16" fillId="0" borderId="0"/>
    <xf numFmtId="0" fontId="16" fillId="0" borderId="0"/>
    <xf numFmtId="0" fontId="16" fillId="26" borderId="12" applyNumberFormat="0" applyFont="0" applyAlignment="0" applyProtection="0"/>
    <xf numFmtId="0" fontId="47" fillId="27" borderId="12" applyNumberFormat="0" applyAlignment="0" applyProtection="0"/>
    <xf numFmtId="0" fontId="16" fillId="10" borderId="12" applyNumberFormat="0" applyFont="0" applyAlignment="0" applyProtection="0"/>
    <xf numFmtId="0" fontId="17" fillId="36" borderId="13" applyNumberFormat="0" applyAlignment="0" applyProtection="0"/>
    <xf numFmtId="0" fontId="17" fillId="37" borderId="13" applyNumberFormat="0" applyAlignment="0" applyProtection="0"/>
    <xf numFmtId="0" fontId="17" fillId="66" borderId="13" applyNumberFormat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170" fontId="33" fillId="0" borderId="0" applyFont="0" applyFill="0" applyBorder="0" applyProtection="0"/>
    <xf numFmtId="170" fontId="33" fillId="0" borderId="0" applyFont="0" applyFill="0" applyBorder="0" applyProtection="0"/>
    <xf numFmtId="0" fontId="34" fillId="0" borderId="0" applyNumberFormat="0" applyFill="0" applyBorder="0" applyProtection="0"/>
    <xf numFmtId="0" fontId="34" fillId="0" borderId="0" applyNumberFormat="0" applyFill="0" applyBorder="0" applyProtection="0"/>
    <xf numFmtId="3" fontId="33" fillId="0" borderId="0" applyFont="0" applyFill="0" applyBorder="0" applyProtection="0">
      <alignment horizontal="right"/>
    </xf>
    <xf numFmtId="4" fontId="33" fillId="0" borderId="0" applyFont="0" applyFill="0" applyBorder="0" applyProtection="0">
      <alignment horizontal="right"/>
    </xf>
    <xf numFmtId="4" fontId="33" fillId="0" borderId="0" applyFont="0" applyFill="0" applyBorder="0" applyProtection="0">
      <alignment horizontal="right"/>
    </xf>
    <xf numFmtId="49" fontId="33" fillId="0" borderId="0" applyFont="0" applyFill="0" applyBorder="0" applyProtection="0">
      <alignment wrapText="1"/>
    </xf>
    <xf numFmtId="49" fontId="33" fillId="0" borderId="0" applyFont="0" applyFill="0" applyBorder="0" applyProtection="0">
      <alignment wrapText="1"/>
    </xf>
    <xf numFmtId="0" fontId="20" fillId="0" borderId="0" applyNumberFormat="0" applyFill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71" borderId="0" applyNumberFormat="0" applyBorder="0" applyAlignment="0" applyProtection="0"/>
    <xf numFmtId="0" fontId="4" fillId="71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7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64" borderId="0" applyNumberFormat="0" applyBorder="0" applyAlignment="0" applyProtection="0"/>
    <xf numFmtId="0" fontId="4" fillId="5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4" fillId="64" borderId="0" applyNumberFormat="0" applyBorder="0" applyAlignment="0" applyProtection="0"/>
    <xf numFmtId="0" fontId="13" fillId="17" borderId="1" applyNumberFormat="0" applyAlignment="0" applyProtection="0"/>
    <xf numFmtId="0" fontId="13" fillId="18" borderId="1" applyNumberFormat="0" applyAlignment="0" applyProtection="0"/>
    <xf numFmtId="0" fontId="13" fillId="17" borderId="1" applyNumberFormat="0" applyAlignment="0" applyProtection="0"/>
    <xf numFmtId="0" fontId="13" fillId="17" borderId="1" applyNumberFormat="0" applyAlignment="0" applyProtection="0"/>
    <xf numFmtId="0" fontId="13" fillId="18" borderId="1" applyNumberFormat="0" applyAlignment="0" applyProtection="0"/>
    <xf numFmtId="0" fontId="13" fillId="17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7" fillId="36" borderId="13" applyNumberFormat="0" applyAlignment="0" applyProtection="0"/>
    <xf numFmtId="0" fontId="17" fillId="36" borderId="13" applyNumberFormat="0" applyAlignment="0" applyProtection="0"/>
    <xf numFmtId="0" fontId="17" fillId="37" borderId="13" applyNumberFormat="0" applyAlignment="0" applyProtection="0"/>
    <xf numFmtId="0" fontId="17" fillId="36" borderId="13" applyNumberFormat="0" applyAlignment="0" applyProtection="0"/>
    <xf numFmtId="0" fontId="17" fillId="72" borderId="13" applyNumberFormat="0" applyAlignment="0" applyProtection="0"/>
    <xf numFmtId="0" fontId="17" fillId="72" borderId="13" applyNumberFormat="0" applyAlignment="0" applyProtection="0"/>
    <xf numFmtId="0" fontId="6" fillId="36" borderId="1" applyNumberFormat="0" applyAlignment="0" applyProtection="0"/>
    <xf numFmtId="0" fontId="6" fillId="36" borderId="1" applyNumberFormat="0" applyAlignment="0" applyProtection="0"/>
    <xf numFmtId="0" fontId="6" fillId="37" borderId="1" applyNumberFormat="0" applyAlignment="0" applyProtection="0"/>
    <xf numFmtId="0" fontId="6" fillId="36" borderId="1" applyNumberFormat="0" applyAlignment="0" applyProtection="0"/>
    <xf numFmtId="0" fontId="6" fillId="72" borderId="1" applyNumberFormat="0" applyAlignment="0" applyProtection="0"/>
    <xf numFmtId="0" fontId="6" fillId="72" borderId="1" applyNumberFormat="0" applyAlignment="0" applyProtection="0"/>
    <xf numFmtId="0" fontId="72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165" fontId="16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5" applyNumberFormat="0" applyFill="0" applyAlignment="0" applyProtection="0"/>
    <xf numFmtId="0" fontId="49" fillId="0" borderId="1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50" fillId="0" borderId="1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51" fillId="0" borderId="17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3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73" fillId="0" borderId="0"/>
    <xf numFmtId="0" fontId="3" fillId="0" borderId="0"/>
    <xf numFmtId="0" fontId="73" fillId="0" borderId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8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7" fillId="67" borderId="2" applyNumberFormat="0" applyAlignment="0" applyProtection="0"/>
    <xf numFmtId="0" fontId="7" fillId="68" borderId="2" applyNumberFormat="0" applyAlignment="0" applyProtection="0"/>
    <xf numFmtId="0" fontId="7" fillId="67" borderId="2" applyNumberFormat="0" applyAlignment="0" applyProtection="0"/>
    <xf numFmtId="0" fontId="7" fillId="67" borderId="2" applyNumberFormat="0" applyAlignment="0" applyProtection="0"/>
    <xf numFmtId="0" fontId="7" fillId="68" borderId="2" applyNumberFormat="0" applyAlignment="0" applyProtection="0"/>
    <xf numFmtId="0" fontId="7" fillId="67" borderId="2" applyNumberFormat="0" applyAlignment="0" applyProtection="0"/>
    <xf numFmtId="0" fontId="7" fillId="69" borderId="2" applyNumberFormat="0" applyAlignment="0" applyProtection="0"/>
    <xf numFmtId="0" fontId="7" fillId="69" borderId="2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6" fillId="36" borderId="1" applyNumberFormat="0" applyAlignment="0" applyProtection="0"/>
    <xf numFmtId="0" fontId="6" fillId="37" borderId="1" applyNumberFormat="0" applyAlignment="0" applyProtection="0"/>
    <xf numFmtId="0" fontId="21" fillId="0" borderId="0"/>
    <xf numFmtId="0" fontId="21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4" fillId="0" borderId="0"/>
    <xf numFmtId="0" fontId="16" fillId="0" borderId="0"/>
    <xf numFmtId="0" fontId="16" fillId="0" borderId="0"/>
    <xf numFmtId="0" fontId="21" fillId="0" borderId="0"/>
    <xf numFmtId="0" fontId="21" fillId="0" borderId="0"/>
    <xf numFmtId="0" fontId="3" fillId="0" borderId="0"/>
    <xf numFmtId="0" fontId="1" fillId="0" borderId="0"/>
    <xf numFmtId="0" fontId="33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75" fillId="0" borderId="0"/>
    <xf numFmtId="0" fontId="21" fillId="0" borderId="0"/>
    <xf numFmtId="0" fontId="21" fillId="0" borderId="0"/>
    <xf numFmtId="0" fontId="21" fillId="0" borderId="0"/>
    <xf numFmtId="0" fontId="73" fillId="0" borderId="0"/>
    <xf numFmtId="0" fontId="73" fillId="0" borderId="0"/>
    <xf numFmtId="0" fontId="3" fillId="0" borderId="0"/>
    <xf numFmtId="0" fontId="33" fillId="0" borderId="0"/>
    <xf numFmtId="0" fontId="21" fillId="0" borderId="0"/>
    <xf numFmtId="0" fontId="21" fillId="0" borderId="0"/>
    <xf numFmtId="0" fontId="16" fillId="0" borderId="0"/>
    <xf numFmtId="0" fontId="33" fillId="0" borderId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26" borderId="12" applyNumberFormat="0" applyFont="0" applyAlignment="0" applyProtection="0"/>
    <xf numFmtId="0" fontId="16" fillId="26" borderId="12" applyNumberFormat="0" applyFont="0" applyAlignment="0" applyProtection="0"/>
    <xf numFmtId="0" fontId="52" fillId="27" borderId="12" applyNumberFormat="0" applyAlignment="0" applyProtection="0"/>
    <xf numFmtId="0" fontId="16" fillId="26" borderId="12" applyNumberFormat="0" applyFont="0" applyAlignment="0" applyProtection="0"/>
    <xf numFmtId="0" fontId="33" fillId="10" borderId="12" applyNumberFormat="0" applyFont="0" applyAlignment="0" applyProtection="0"/>
    <xf numFmtId="0" fontId="33" fillId="10" borderId="12" applyNumberFormat="0" applyFont="0" applyAlignment="0" applyProtection="0"/>
    <xf numFmtId="0" fontId="16" fillId="26" borderId="12" applyNumberFormat="0" applyFont="0" applyAlignment="0" applyProtection="0"/>
    <xf numFmtId="0" fontId="52" fillId="27" borderId="12" applyNumberFormat="0" applyAlignment="0" applyProtection="0"/>
    <xf numFmtId="0" fontId="17" fillId="36" borderId="13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2" fillId="0" borderId="0"/>
    <xf numFmtId="0" fontId="33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4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</cellStyleXfs>
  <cellXfs count="132">
    <xf numFmtId="0" fontId="0" fillId="0" borderId="0" xfId="0"/>
    <xf numFmtId="0" fontId="35" fillId="0" borderId="0" xfId="476" applyFont="1"/>
    <xf numFmtId="0" fontId="26" fillId="0" borderId="0" xfId="476" applyFont="1"/>
    <xf numFmtId="0" fontId="39" fillId="0" borderId="0" xfId="476" applyFont="1"/>
    <xf numFmtId="0" fontId="39" fillId="0" borderId="0" xfId="476" applyFont="1" applyBorder="1"/>
    <xf numFmtId="0" fontId="27" fillId="0" borderId="0" xfId="476" applyFont="1"/>
    <xf numFmtId="0" fontId="35" fillId="0" borderId="0" xfId="476" applyFont="1" applyBorder="1"/>
    <xf numFmtId="0" fontId="35" fillId="0" borderId="0" xfId="476" applyFont="1" applyFill="1"/>
    <xf numFmtId="0" fontId="53" fillId="0" borderId="19" xfId="476" applyFont="1" applyBorder="1" applyAlignment="1">
      <alignment horizontal="center" vertical="center" wrapText="1"/>
    </xf>
    <xf numFmtId="49" fontId="54" fillId="0" borderId="20" xfId="476" applyNumberFormat="1" applyFont="1" applyFill="1" applyBorder="1" applyAlignment="1">
      <alignment horizontal="center" vertical="center" wrapText="1"/>
    </xf>
    <xf numFmtId="49" fontId="54" fillId="0" borderId="21" xfId="476" applyNumberFormat="1" applyFont="1" applyFill="1" applyBorder="1" applyAlignment="1">
      <alignment horizontal="center" vertical="center" wrapText="1"/>
    </xf>
    <xf numFmtId="0" fontId="22" fillId="66" borderId="22" xfId="476" applyFont="1" applyFill="1" applyBorder="1" applyAlignment="1">
      <alignment horizontal="left" vertical="center" wrapText="1"/>
    </xf>
    <xf numFmtId="0" fontId="55" fillId="0" borderId="23" xfId="476" applyFont="1" applyBorder="1" applyAlignment="1">
      <alignment vertical="center" wrapText="1"/>
    </xf>
    <xf numFmtId="168" fontId="56" fillId="0" borderId="20" xfId="476" applyNumberFormat="1" applyFont="1" applyFill="1" applyBorder="1" applyAlignment="1">
      <alignment horizontal="center" vertical="center"/>
    </xf>
    <xf numFmtId="168" fontId="56" fillId="0" borderId="21" xfId="476" applyNumberFormat="1" applyFont="1" applyFill="1" applyBorder="1" applyAlignment="1">
      <alignment horizontal="center" vertical="center"/>
    </xf>
    <xf numFmtId="0" fontId="22" fillId="0" borderId="23" xfId="476" applyFont="1" applyFill="1" applyBorder="1" applyAlignment="1">
      <alignment horizontal="left" vertical="center" wrapText="1"/>
    </xf>
    <xf numFmtId="168" fontId="25" fillId="0" borderId="20" xfId="476" applyNumberFormat="1" applyFont="1" applyFill="1" applyBorder="1" applyAlignment="1">
      <alignment horizontal="center" vertical="center"/>
    </xf>
    <xf numFmtId="168" fontId="25" fillId="0" borderId="21" xfId="476" applyNumberFormat="1" applyFont="1" applyFill="1" applyBorder="1" applyAlignment="1">
      <alignment horizontal="center" vertical="center"/>
    </xf>
    <xf numFmtId="0" fontId="55" fillId="0" borderId="23" xfId="476" applyFont="1" applyFill="1" applyBorder="1" applyAlignment="1">
      <alignment horizontal="left" vertical="center" wrapText="1"/>
    </xf>
    <xf numFmtId="0" fontId="55" fillId="0" borderId="24" xfId="476" applyFont="1" applyFill="1" applyBorder="1" applyAlignment="1">
      <alignment horizontal="left" vertical="center" wrapText="1"/>
    </xf>
    <xf numFmtId="168" fontId="56" fillId="0" borderId="25" xfId="476" applyNumberFormat="1" applyFont="1" applyFill="1" applyBorder="1" applyAlignment="1">
      <alignment horizontal="center" vertical="center"/>
    </xf>
    <xf numFmtId="168" fontId="56" fillId="0" borderId="26" xfId="476" applyNumberFormat="1" applyFont="1" applyFill="1" applyBorder="1" applyAlignment="1">
      <alignment horizontal="center" vertical="center"/>
    </xf>
    <xf numFmtId="0" fontId="22" fillId="0" borderId="30" xfId="476" applyFont="1" applyFill="1" applyBorder="1" applyAlignment="1">
      <alignment horizontal="left" vertical="center" wrapText="1"/>
    </xf>
    <xf numFmtId="168" fontId="25" fillId="0" borderId="31" xfId="476" applyNumberFormat="1" applyFont="1" applyFill="1" applyBorder="1" applyAlignment="1">
      <alignment horizontal="center" vertical="center"/>
    </xf>
    <xf numFmtId="168" fontId="25" fillId="0" borderId="32" xfId="476" applyNumberFormat="1" applyFont="1" applyFill="1" applyBorder="1" applyAlignment="1">
      <alignment horizontal="center" vertical="center"/>
    </xf>
    <xf numFmtId="0" fontId="36" fillId="0" borderId="0" xfId="476" applyFont="1"/>
    <xf numFmtId="168" fontId="25" fillId="0" borderId="33" xfId="476" applyNumberFormat="1" applyFont="1" applyFill="1" applyBorder="1" applyAlignment="1">
      <alignment horizontal="center" vertical="center"/>
    </xf>
    <xf numFmtId="168" fontId="25" fillId="0" borderId="34" xfId="476" applyNumberFormat="1" applyFont="1" applyFill="1" applyBorder="1" applyAlignment="1">
      <alignment horizontal="center" vertical="center"/>
    </xf>
    <xf numFmtId="49" fontId="36" fillId="0" borderId="35" xfId="476" applyNumberFormat="1" applyFont="1" applyFill="1" applyBorder="1" applyAlignment="1">
      <alignment horizontal="center" vertical="center" wrapText="1"/>
    </xf>
    <xf numFmtId="49" fontId="36" fillId="0" borderId="36" xfId="476" applyNumberFormat="1" applyFont="1" applyFill="1" applyBorder="1" applyAlignment="1">
      <alignment horizontal="center" vertical="center" wrapText="1"/>
    </xf>
    <xf numFmtId="0" fontId="36" fillId="0" borderId="21" xfId="476" applyFont="1" applyBorder="1" applyAlignment="1">
      <alignment horizontal="center" vertical="center" wrapText="1"/>
    </xf>
    <xf numFmtId="0" fontId="41" fillId="0" borderId="36" xfId="476" applyFont="1" applyBorder="1" applyAlignment="1">
      <alignment horizontal="center" vertical="center" wrapText="1"/>
    </xf>
    <xf numFmtId="0" fontId="21" fillId="0" borderId="0" xfId="486" applyFont="1"/>
    <xf numFmtId="0" fontId="22" fillId="66" borderId="3" xfId="488" applyFont="1" applyFill="1" applyBorder="1" applyAlignment="1">
      <alignment vertical="center" wrapText="1"/>
    </xf>
    <xf numFmtId="168" fontId="59" fillId="73" borderId="3" xfId="486" applyNumberFormat="1" applyFont="1" applyFill="1" applyBorder="1" applyAlignment="1">
      <alignment horizontal="center" vertical="center" wrapText="1"/>
    </xf>
    <xf numFmtId="0" fontId="22" fillId="0" borderId="3" xfId="486" applyFont="1" applyBorder="1" applyAlignment="1">
      <alignment horizontal="left" vertical="center" wrapText="1"/>
    </xf>
    <xf numFmtId="0" fontId="22" fillId="0" borderId="3" xfId="488" applyFont="1" applyBorder="1" applyAlignment="1">
      <alignment vertical="center" wrapText="1"/>
    </xf>
    <xf numFmtId="0" fontId="21" fillId="0" borderId="0" xfId="488" applyFont="1" applyAlignment="1">
      <alignment vertical="center" wrapText="1"/>
    </xf>
    <xf numFmtId="0" fontId="22" fillId="0" borderId="3" xfId="481" applyFont="1" applyBorder="1" applyAlignment="1">
      <alignment vertical="center" wrapText="1"/>
    </xf>
    <xf numFmtId="0" fontId="23" fillId="0" borderId="3" xfId="488" applyFont="1" applyBorder="1" applyAlignment="1">
      <alignment horizontal="center" vertical="center" wrapText="1"/>
    </xf>
    <xf numFmtId="0" fontId="23" fillId="0" borderId="3" xfId="488" applyFont="1" applyFill="1" applyBorder="1" applyAlignment="1">
      <alignment horizontal="center" vertical="center" wrapText="1"/>
    </xf>
    <xf numFmtId="0" fontId="62" fillId="0" borderId="0" xfId="488" applyFont="1" applyAlignment="1">
      <alignment vertical="center" wrapText="1"/>
    </xf>
    <xf numFmtId="0" fontId="21" fillId="0" borderId="0" xfId="488" applyFont="1" applyBorder="1" applyAlignment="1">
      <alignment vertical="center" wrapText="1"/>
    </xf>
    <xf numFmtId="0" fontId="76" fillId="0" borderId="0" xfId="488" applyFont="1" applyFill="1" applyAlignment="1">
      <alignment vertical="center" wrapText="1"/>
    </xf>
    <xf numFmtId="0" fontId="55" fillId="0" borderId="0" xfId="488" applyFont="1" applyFill="1" applyAlignment="1">
      <alignment horizontal="right" vertical="center" wrapText="1"/>
    </xf>
    <xf numFmtId="0" fontId="64" fillId="0" borderId="3" xfId="481" applyFont="1" applyFill="1" applyBorder="1" applyAlignment="1">
      <alignment horizontal="center" vertical="center" wrapText="1"/>
    </xf>
    <xf numFmtId="168" fontId="59" fillId="0" borderId="3" xfId="486" applyNumberFormat="1" applyFont="1" applyFill="1" applyBorder="1" applyAlignment="1">
      <alignment horizontal="center" vertical="center" wrapText="1"/>
    </xf>
    <xf numFmtId="3" fontId="21" fillId="0" borderId="0" xfId="488" applyNumberFormat="1" applyFont="1" applyAlignment="1">
      <alignment vertical="center" wrapText="1"/>
    </xf>
    <xf numFmtId="0" fontId="22" fillId="0" borderId="3" xfId="481" applyFont="1" applyBorder="1" applyAlignment="1">
      <alignment horizontal="center" vertical="center" wrapText="1"/>
    </xf>
    <xf numFmtId="169" fontId="59" fillId="0" borderId="3" xfId="481" applyNumberFormat="1" applyFont="1" applyFill="1" applyBorder="1" applyAlignment="1">
      <alignment horizontal="center" vertical="center"/>
    </xf>
    <xf numFmtId="168" fontId="59" fillId="0" borderId="3" xfId="481" applyNumberFormat="1" applyFont="1" applyFill="1" applyBorder="1" applyAlignment="1">
      <alignment horizontal="center" vertical="center"/>
    </xf>
    <xf numFmtId="0" fontId="59" fillId="0" borderId="3" xfId="481" applyFont="1" applyFill="1" applyBorder="1" applyAlignment="1">
      <alignment horizontal="center" vertical="center"/>
    </xf>
    <xf numFmtId="3" fontId="76" fillId="0" borderId="0" xfId="486" applyNumberFormat="1" applyFont="1" applyFill="1"/>
    <xf numFmtId="0" fontId="76" fillId="0" borderId="0" xfId="486" applyFont="1" applyFill="1"/>
    <xf numFmtId="1" fontId="63" fillId="0" borderId="0" xfId="472" applyNumberFormat="1" applyFont="1" applyFill="1" applyAlignment="1" applyProtection="1">
      <alignment vertical="top" wrapText="1"/>
      <protection locked="0"/>
    </xf>
    <xf numFmtId="1" fontId="66" fillId="0" borderId="0" xfId="472" applyNumberFormat="1" applyFont="1" applyFill="1" applyProtection="1">
      <protection locked="0"/>
    </xf>
    <xf numFmtId="1" fontId="21" fillId="0" borderId="0" xfId="472" applyNumberFormat="1" applyFont="1" applyFill="1" applyProtection="1">
      <protection locked="0"/>
    </xf>
    <xf numFmtId="1" fontId="67" fillId="0" borderId="0" xfId="472" applyNumberFormat="1" applyFont="1" applyFill="1" applyBorder="1" applyAlignment="1" applyProtection="1">
      <protection locked="0"/>
    </xf>
    <xf numFmtId="1" fontId="68" fillId="0" borderId="0" xfId="472" applyNumberFormat="1" applyFont="1" applyFill="1" applyBorder="1" applyAlignment="1" applyProtection="1">
      <protection locked="0"/>
    </xf>
    <xf numFmtId="1" fontId="58" fillId="73" borderId="0" xfId="472" applyNumberFormat="1" applyFont="1" applyFill="1" applyAlignment="1" applyProtection="1">
      <alignment horizontal="center"/>
      <protection locked="0"/>
    </xf>
    <xf numFmtId="1" fontId="61" fillId="0" borderId="0" xfId="472" applyNumberFormat="1" applyFont="1" applyFill="1" applyBorder="1" applyAlignment="1" applyProtection="1">
      <alignment horizontal="center"/>
      <protection locked="0"/>
    </xf>
    <xf numFmtId="1" fontId="70" fillId="0" borderId="0" xfId="472" applyNumberFormat="1" applyFont="1" applyFill="1" applyBorder="1" applyAlignment="1" applyProtection="1">
      <protection locked="0"/>
    </xf>
    <xf numFmtId="1" fontId="69" fillId="0" borderId="3" xfId="472" applyNumberFormat="1" applyFont="1" applyFill="1" applyBorder="1" applyAlignment="1" applyProtection="1">
      <alignment horizontal="center" vertical="center" wrapText="1"/>
    </xf>
    <xf numFmtId="1" fontId="69" fillId="0" borderId="3" xfId="472" applyNumberFormat="1" applyFont="1" applyFill="1" applyBorder="1" applyAlignment="1" applyProtection="1">
      <alignment horizontal="center" vertical="center" wrapText="1"/>
      <protection locked="0"/>
    </xf>
    <xf numFmtId="1" fontId="69" fillId="0" borderId="0" xfId="472" applyNumberFormat="1" applyFont="1" applyFill="1" applyBorder="1" applyAlignment="1" applyProtection="1">
      <alignment horizontal="center" vertical="center"/>
      <protection locked="0"/>
    </xf>
    <xf numFmtId="1" fontId="21" fillId="0" borderId="3" xfId="472" applyNumberFormat="1" applyFont="1" applyFill="1" applyBorder="1" applyAlignment="1" applyProtection="1">
      <alignment horizontal="center" vertical="center"/>
    </xf>
    <xf numFmtId="1" fontId="21" fillId="0" borderId="0" xfId="472" applyNumberFormat="1" applyFont="1" applyFill="1" applyAlignment="1" applyProtection="1">
      <alignment vertical="center"/>
      <protection locked="0"/>
    </xf>
    <xf numFmtId="0" fontId="63" fillId="0" borderId="3" xfId="472" applyNumberFormat="1" applyFont="1" applyFill="1" applyBorder="1" applyAlignment="1" applyProtection="1">
      <alignment horizontal="center" vertical="center" wrapText="1" shrinkToFit="1"/>
    </xf>
    <xf numFmtId="3" fontId="63" fillId="0" borderId="3" xfId="472" applyNumberFormat="1" applyFont="1" applyFill="1" applyBorder="1" applyAlignment="1" applyProtection="1">
      <alignment horizontal="center" vertical="center"/>
    </xf>
    <xf numFmtId="168" fontId="62" fillId="0" borderId="3" xfId="472" applyNumberFormat="1" applyFont="1" applyFill="1" applyBorder="1" applyAlignment="1" applyProtection="1">
      <alignment horizontal="center" vertical="center"/>
    </xf>
    <xf numFmtId="168" fontId="71" fillId="0" borderId="3" xfId="472" applyNumberFormat="1" applyFont="1" applyFill="1" applyBorder="1" applyAlignment="1" applyProtection="1">
      <alignment horizontal="center" vertical="center"/>
    </xf>
    <xf numFmtId="3" fontId="63" fillId="73" borderId="3" xfId="472" applyNumberFormat="1" applyFont="1" applyFill="1" applyBorder="1" applyAlignment="1" applyProtection="1">
      <alignment horizontal="center" vertical="center"/>
    </xf>
    <xf numFmtId="168" fontId="62" fillId="73" borderId="3" xfId="472" applyNumberFormat="1" applyFont="1" applyFill="1" applyBorder="1" applyAlignment="1" applyProtection="1">
      <alignment horizontal="center" vertical="center"/>
    </xf>
    <xf numFmtId="1" fontId="63" fillId="0" borderId="0" xfId="472" applyNumberFormat="1" applyFont="1" applyFill="1" applyBorder="1" applyAlignment="1" applyProtection="1">
      <alignment vertical="center"/>
      <protection locked="0"/>
    </xf>
    <xf numFmtId="0" fontId="23" fillId="0" borderId="3" xfId="489" applyFont="1" applyFill="1" applyBorder="1" applyAlignment="1">
      <alignment horizontal="left"/>
    </xf>
    <xf numFmtId="3" fontId="23" fillId="0" borderId="3" xfId="472" applyNumberFormat="1" applyFont="1" applyFill="1" applyBorder="1" applyAlignment="1" applyProtection="1">
      <alignment horizontal="center"/>
      <protection locked="0"/>
    </xf>
    <xf numFmtId="3" fontId="23" fillId="0" borderId="3" xfId="472" applyNumberFormat="1" applyFont="1" applyFill="1" applyBorder="1" applyAlignment="1" applyProtection="1">
      <alignment horizontal="center" vertical="center"/>
    </xf>
    <xf numFmtId="168" fontId="62" fillId="0" borderId="3" xfId="472" applyNumberFormat="1" applyFont="1" applyFill="1" applyBorder="1" applyAlignment="1" applyProtection="1">
      <alignment horizontal="center"/>
      <protection locked="0"/>
    </xf>
    <xf numFmtId="3" fontId="23" fillId="73" borderId="3" xfId="472" applyNumberFormat="1" applyFont="1" applyFill="1" applyBorder="1" applyAlignment="1" applyProtection="1">
      <alignment horizontal="center"/>
      <protection locked="0"/>
    </xf>
    <xf numFmtId="168" fontId="62" fillId="73" borderId="3" xfId="472" applyNumberFormat="1" applyFont="1" applyFill="1" applyBorder="1" applyAlignment="1" applyProtection="1">
      <alignment horizontal="center"/>
      <protection locked="0"/>
    </xf>
    <xf numFmtId="1" fontId="23" fillId="0" borderId="0" xfId="472" applyNumberFormat="1" applyFont="1" applyFill="1" applyBorder="1" applyAlignment="1" applyProtection="1">
      <alignment horizontal="right"/>
      <protection locked="0"/>
    </xf>
    <xf numFmtId="0" fontId="23" fillId="0" borderId="3" xfId="485" applyFont="1" applyFill="1" applyBorder="1" applyAlignment="1">
      <alignment horizontal="left"/>
    </xf>
    <xf numFmtId="0" fontId="23" fillId="0" borderId="3" xfId="485" applyFont="1" applyFill="1" applyBorder="1" applyAlignment="1">
      <alignment horizontal="left" wrapText="1"/>
    </xf>
    <xf numFmtId="1" fontId="57" fillId="0" borderId="0" xfId="472" applyNumberFormat="1" applyFont="1" applyFill="1" applyBorder="1" applyAlignment="1" applyProtection="1">
      <alignment horizontal="left" wrapText="1" shrinkToFit="1"/>
      <protection locked="0"/>
    </xf>
    <xf numFmtId="1" fontId="55" fillId="0" borderId="0" xfId="472" applyNumberFormat="1" applyFont="1" applyFill="1" applyBorder="1" applyAlignment="1" applyProtection="1">
      <alignment horizontal="right"/>
      <protection locked="0"/>
    </xf>
    <xf numFmtId="1" fontId="37" fillId="73" borderId="0" xfId="472" applyNumberFormat="1" applyFont="1" applyFill="1" applyBorder="1" applyAlignment="1" applyProtection="1">
      <alignment horizontal="right"/>
      <protection locked="0"/>
    </xf>
    <xf numFmtId="0" fontId="38" fillId="0" borderId="46" xfId="487" applyFont="1" applyBorder="1" applyAlignment="1">
      <alignment horizontal="left" vertical="center" wrapText="1"/>
    </xf>
    <xf numFmtId="0" fontId="60" fillId="0" borderId="45" xfId="476" applyFont="1" applyBorder="1" applyAlignment="1">
      <alignment vertical="center" wrapText="1"/>
    </xf>
    <xf numFmtId="0" fontId="41" fillId="0" borderId="0" xfId="476" applyFont="1" applyAlignment="1"/>
    <xf numFmtId="0" fontId="41" fillId="0" borderId="0" xfId="476" applyFont="1" applyAlignment="1">
      <alignment horizontal="right"/>
    </xf>
    <xf numFmtId="0" fontId="63" fillId="0" borderId="3" xfId="472" applyNumberFormat="1" applyFont="1" applyFill="1" applyBorder="1" applyAlignment="1" applyProtection="1">
      <alignment horizontal="left" vertical="center" wrapText="1" shrinkToFit="1"/>
    </xf>
    <xf numFmtId="1" fontId="22" fillId="73" borderId="3" xfId="486" applyNumberFormat="1" applyFont="1" applyFill="1" applyBorder="1" applyAlignment="1">
      <alignment horizontal="center" vertical="center" wrapText="1"/>
    </xf>
    <xf numFmtId="1" fontId="22" fillId="0" borderId="3" xfId="486" applyNumberFormat="1" applyFont="1" applyFill="1" applyBorder="1" applyAlignment="1">
      <alignment horizontal="center" vertical="center" wrapText="1"/>
    </xf>
    <xf numFmtId="3" fontId="22" fillId="0" borderId="3" xfId="481" applyNumberFormat="1" applyFont="1" applyFill="1" applyBorder="1" applyAlignment="1">
      <alignment horizontal="center" vertical="center" wrapText="1"/>
    </xf>
    <xf numFmtId="1" fontId="22" fillId="66" borderId="3" xfId="488" applyNumberFormat="1" applyFont="1" applyFill="1" applyBorder="1" applyAlignment="1">
      <alignment horizontal="center" vertical="center" wrapText="1"/>
    </xf>
    <xf numFmtId="1" fontId="22" fillId="0" borderId="3" xfId="486" applyNumberFormat="1" applyFont="1" applyBorder="1" applyAlignment="1">
      <alignment horizontal="center" vertical="center" wrapText="1"/>
    </xf>
    <xf numFmtId="1" fontId="22" fillId="0" borderId="0" xfId="488" applyNumberFormat="1" applyFont="1" applyAlignment="1">
      <alignment horizontal="center" vertical="center" wrapText="1"/>
    </xf>
    <xf numFmtId="1" fontId="22" fillId="0" borderId="3" xfId="488" applyNumberFormat="1" applyFont="1" applyBorder="1" applyAlignment="1">
      <alignment horizontal="center" vertical="center" wrapText="1"/>
    </xf>
    <xf numFmtId="1" fontId="37" fillId="0" borderId="0" xfId="472" applyNumberFormat="1" applyFont="1" applyFill="1" applyBorder="1" applyAlignment="1" applyProtection="1">
      <alignment horizontal="right"/>
      <protection locked="0"/>
    </xf>
    <xf numFmtId="3" fontId="22" fillId="73" borderId="3" xfId="486" applyNumberFormat="1" applyFont="1" applyFill="1" applyBorder="1" applyAlignment="1">
      <alignment horizontal="center" vertical="center" wrapText="1"/>
    </xf>
    <xf numFmtId="3" fontId="22" fillId="0" borderId="3" xfId="486" applyNumberFormat="1" applyFont="1" applyFill="1" applyBorder="1" applyAlignment="1">
      <alignment horizontal="center" vertical="center" wrapText="1"/>
    </xf>
    <xf numFmtId="0" fontId="60" fillId="0" borderId="45" xfId="476" applyFont="1" applyBorder="1" applyAlignment="1">
      <alignment horizontal="center" vertical="center" wrapText="1"/>
    </xf>
    <xf numFmtId="0" fontId="25" fillId="0" borderId="40" xfId="476" applyFont="1" applyFill="1" applyBorder="1" applyAlignment="1">
      <alignment horizontal="center" vertical="center" wrapText="1"/>
    </xf>
    <xf numFmtId="0" fontId="25" fillId="0" borderId="41" xfId="476" applyFont="1" applyFill="1" applyBorder="1" applyAlignment="1">
      <alignment horizontal="center" vertical="center" wrapText="1"/>
    </xf>
    <xf numFmtId="0" fontId="37" fillId="0" borderId="0" xfId="486" applyFont="1" applyFill="1" applyAlignment="1">
      <alignment horizontal="right"/>
    </xf>
    <xf numFmtId="0" fontId="40" fillId="0" borderId="0" xfId="486" applyFont="1" applyAlignment="1">
      <alignment horizontal="center" vertical="top" wrapText="1"/>
    </xf>
    <xf numFmtId="0" fontId="40" fillId="0" borderId="0" xfId="488" applyFont="1" applyFill="1" applyAlignment="1">
      <alignment horizontal="center" vertical="top" wrapText="1"/>
    </xf>
    <xf numFmtId="0" fontId="22" fillId="0" borderId="3" xfId="481" applyFont="1" applyFill="1" applyBorder="1" applyAlignment="1">
      <alignment horizontal="center" vertical="center" wrapText="1"/>
    </xf>
    <xf numFmtId="0" fontId="22" fillId="0" borderId="27" xfId="481" applyFont="1" applyFill="1" applyBorder="1" applyAlignment="1">
      <alignment horizontal="center" vertical="center" wrapText="1"/>
    </xf>
    <xf numFmtId="0" fontId="22" fillId="0" borderId="37" xfId="481" applyFont="1" applyFill="1" applyBorder="1" applyAlignment="1">
      <alignment horizontal="center" vertical="center" wrapText="1"/>
    </xf>
    <xf numFmtId="49" fontId="22" fillId="0" borderId="27" xfId="486" applyNumberFormat="1" applyFont="1" applyBorder="1" applyAlignment="1">
      <alignment horizontal="center" vertical="center" wrapText="1"/>
    </xf>
    <xf numFmtId="49" fontId="22" fillId="0" borderId="37" xfId="486" applyNumberFormat="1" applyFont="1" applyBorder="1" applyAlignment="1">
      <alignment horizontal="center" vertical="center" wrapText="1"/>
    </xf>
    <xf numFmtId="0" fontId="37" fillId="0" borderId="3" xfId="481" applyFont="1" applyFill="1" applyBorder="1" applyAlignment="1">
      <alignment horizontal="center" vertical="center"/>
    </xf>
    <xf numFmtId="0" fontId="65" fillId="0" borderId="24" xfId="481" applyFont="1" applyFill="1" applyBorder="1" applyAlignment="1">
      <alignment horizontal="center" vertical="center" wrapText="1"/>
    </xf>
    <xf numFmtId="0" fontId="65" fillId="0" borderId="42" xfId="481" applyFont="1" applyFill="1" applyBorder="1" applyAlignment="1">
      <alignment horizontal="center" vertical="center" wrapText="1"/>
    </xf>
    <xf numFmtId="0" fontId="65" fillId="0" borderId="29" xfId="481" applyFont="1" applyFill="1" applyBorder="1" applyAlignment="1">
      <alignment horizontal="center" vertical="center" wrapText="1"/>
    </xf>
    <xf numFmtId="0" fontId="65" fillId="0" borderId="38" xfId="481" applyFont="1" applyFill="1" applyBorder="1" applyAlignment="1">
      <alignment horizontal="center" vertical="center" wrapText="1"/>
    </xf>
    <xf numFmtId="0" fontId="65" fillId="0" borderId="43" xfId="481" applyFont="1" applyFill="1" applyBorder="1" applyAlignment="1">
      <alignment horizontal="center" vertical="center" wrapText="1"/>
    </xf>
    <xf numFmtId="0" fontId="65" fillId="0" borderId="39" xfId="481" applyFont="1" applyFill="1" applyBorder="1" applyAlignment="1">
      <alignment horizontal="center" vertical="center" wrapText="1"/>
    </xf>
    <xf numFmtId="14" fontId="22" fillId="0" borderId="3" xfId="481" applyNumberFormat="1" applyFont="1" applyFill="1" applyBorder="1" applyAlignment="1">
      <alignment horizontal="center" vertical="center" wrapText="1"/>
    </xf>
    <xf numFmtId="0" fontId="37" fillId="0" borderId="23" xfId="481" applyFont="1" applyFill="1" applyBorder="1" applyAlignment="1">
      <alignment horizontal="center" vertical="center"/>
    </xf>
    <xf numFmtId="0" fontId="37" fillId="0" borderId="28" xfId="481" applyFont="1" applyFill="1" applyBorder="1" applyAlignment="1">
      <alignment horizontal="center" vertical="center"/>
    </xf>
    <xf numFmtId="1" fontId="37" fillId="0" borderId="0" xfId="472" applyNumberFormat="1" applyFont="1" applyFill="1" applyBorder="1" applyAlignment="1" applyProtection="1">
      <alignment horizontal="right"/>
      <protection locked="0"/>
    </xf>
    <xf numFmtId="1" fontId="70" fillId="0" borderId="23" xfId="472" applyNumberFormat="1" applyFont="1" applyFill="1" applyBorder="1" applyAlignment="1" applyProtection="1">
      <alignment horizontal="center" vertical="center" wrapText="1"/>
    </xf>
    <xf numFmtId="1" fontId="70" fillId="0" borderId="44" xfId="472" applyNumberFormat="1" applyFont="1" applyFill="1" applyBorder="1" applyAlignment="1" applyProtection="1">
      <alignment horizontal="center" vertical="center" wrapText="1"/>
    </xf>
    <xf numFmtId="1" fontId="70" fillId="0" borderId="28" xfId="472" applyNumberFormat="1" applyFont="1" applyFill="1" applyBorder="1" applyAlignment="1" applyProtection="1">
      <alignment horizontal="center" vertical="center" wrapText="1"/>
    </xf>
    <xf numFmtId="1" fontId="70" fillId="0" borderId="23" xfId="472" applyNumberFormat="1" applyFont="1" applyFill="1" applyBorder="1" applyAlignment="1" applyProtection="1">
      <alignment horizontal="center" vertical="center" wrapText="1"/>
      <protection locked="0"/>
    </xf>
    <xf numFmtId="1" fontId="70" fillId="0" borderId="44" xfId="472" applyNumberFormat="1" applyFont="1" applyFill="1" applyBorder="1" applyAlignment="1" applyProtection="1">
      <alignment horizontal="center" vertical="center" wrapText="1"/>
      <protection locked="0"/>
    </xf>
    <xf numFmtId="1" fontId="70" fillId="0" borderId="28" xfId="472" applyNumberFormat="1" applyFont="1" applyFill="1" applyBorder="1" applyAlignment="1" applyProtection="1">
      <alignment horizontal="center" vertical="center" wrapText="1"/>
      <protection locked="0"/>
    </xf>
    <xf numFmtId="1" fontId="63" fillId="0" borderId="0" xfId="472" applyNumberFormat="1" applyFont="1" applyFill="1" applyAlignment="1" applyProtection="1">
      <alignment horizontal="center" vertical="top" wrapText="1"/>
      <protection locked="0"/>
    </xf>
    <xf numFmtId="1" fontId="69" fillId="0" borderId="27" xfId="472" applyNumberFormat="1" applyFont="1" applyFill="1" applyBorder="1" applyAlignment="1" applyProtection="1">
      <alignment horizontal="center"/>
      <protection locked="0"/>
    </xf>
    <xf numFmtId="1" fontId="69" fillId="0" borderId="37" xfId="472" applyNumberFormat="1" applyFont="1" applyFill="1" applyBorder="1" applyAlignment="1" applyProtection="1">
      <alignment horizontal="center"/>
      <protection locked="0"/>
    </xf>
  </cellXfs>
  <cellStyles count="539">
    <cellStyle name=" 1" xfId="1"/>
    <cellStyle name=" 1 2" xfId="2"/>
    <cellStyle name="20% - Accent1" xfId="3"/>
    <cellStyle name="20% - Accent1 2" xfId="4"/>
    <cellStyle name="20% - Accent1_П_1" xfId="5"/>
    <cellStyle name="20% - Accent2" xfId="6"/>
    <cellStyle name="20% - Accent2 2" xfId="7"/>
    <cellStyle name="20% - Accent2_П_1" xfId="8"/>
    <cellStyle name="20% - Accent3" xfId="9"/>
    <cellStyle name="20% - Accent3 2" xfId="10"/>
    <cellStyle name="20% - Accent3_П_1" xfId="11"/>
    <cellStyle name="20% - Accent4" xfId="12"/>
    <cellStyle name="20% - Accent4 2" xfId="13"/>
    <cellStyle name="20% - Accent4_П_1" xfId="14"/>
    <cellStyle name="20% - Accent5" xfId="15"/>
    <cellStyle name="20% - Accent5 2" xfId="16"/>
    <cellStyle name="20% - Accent5_П_1" xfId="17"/>
    <cellStyle name="20% - Accent6" xfId="18"/>
    <cellStyle name="20% - Accent6 2" xfId="19"/>
    <cellStyle name="20% - Accent6_П_1" xfId="20"/>
    <cellStyle name="20% - Акцент1" xfId="21"/>
    <cellStyle name="20% — акцент1" xfId="22"/>
    <cellStyle name="20% - Акцент1 2" xfId="23"/>
    <cellStyle name="20% — акцент1 2" xfId="24"/>
    <cellStyle name="20% - Акцент1 3" xfId="25"/>
    <cellStyle name="20% — акцент1 3" xfId="26"/>
    <cellStyle name="20% - Акцент1 4" xfId="27"/>
    <cellStyle name="20% - Акцент1 5" xfId="28"/>
    <cellStyle name="20% - Акцент1_16 " xfId="29"/>
    <cellStyle name="20% - Акцент2" xfId="30"/>
    <cellStyle name="20% — акцент2" xfId="31"/>
    <cellStyle name="20% - Акцент2 2" xfId="32"/>
    <cellStyle name="20% — акцент2 2" xfId="33"/>
    <cellStyle name="20% - Акцент2 3" xfId="34"/>
    <cellStyle name="20% — акцент2 3" xfId="35"/>
    <cellStyle name="20% - Акцент2 4" xfId="36"/>
    <cellStyle name="20% - Акцент2 5" xfId="37"/>
    <cellStyle name="20% - Акцент2_16 " xfId="38"/>
    <cellStyle name="20% - Акцент3" xfId="39"/>
    <cellStyle name="20% — акцент3" xfId="40"/>
    <cellStyle name="20% - Акцент3 2" xfId="41"/>
    <cellStyle name="20% — акцент3 2" xfId="42"/>
    <cellStyle name="20% - Акцент3 3" xfId="43"/>
    <cellStyle name="20% — акцент3 3" xfId="44"/>
    <cellStyle name="20% - Акцент3 4" xfId="45"/>
    <cellStyle name="20% - Акцент3 5" xfId="46"/>
    <cellStyle name="20% - Акцент3_16 " xfId="47"/>
    <cellStyle name="20% - Акцент4" xfId="48"/>
    <cellStyle name="20% — акцент4" xfId="49"/>
    <cellStyle name="20% - Акцент4 2" xfId="50"/>
    <cellStyle name="20% — акцент4 2" xfId="51"/>
    <cellStyle name="20% - Акцент4 3" xfId="52"/>
    <cellStyle name="20% — акцент4 3" xfId="53"/>
    <cellStyle name="20% - Акцент4 4" xfId="54"/>
    <cellStyle name="20% - Акцент4 5" xfId="55"/>
    <cellStyle name="20% - Акцент4_16 " xfId="56"/>
    <cellStyle name="20% - Акцент5" xfId="57"/>
    <cellStyle name="20% — акцент5" xfId="58"/>
    <cellStyle name="20% - Акцент5 2" xfId="59"/>
    <cellStyle name="20% — акцент5 2" xfId="60"/>
    <cellStyle name="20% - Акцент5 3" xfId="61"/>
    <cellStyle name="20% - Акцент5 4" xfId="62"/>
    <cellStyle name="20% - Акцент5 5" xfId="63"/>
    <cellStyle name="20% - Акцент6" xfId="64"/>
    <cellStyle name="20% — акцент6" xfId="65"/>
    <cellStyle name="20% - Акцент6 2" xfId="66"/>
    <cellStyle name="20% — акцент6 2" xfId="67"/>
    <cellStyle name="20% - Акцент6 3" xfId="68"/>
    <cellStyle name="20% — акцент6 3" xfId="69"/>
    <cellStyle name="20% - Акцент6 4" xfId="70"/>
    <cellStyle name="20% - Акцент6 5" xfId="71"/>
    <cellStyle name="20% - Акцент6_16 " xfId="72"/>
    <cellStyle name="20% – Акцентування1" xfId="73"/>
    <cellStyle name="20% – Акцентування1 2" xfId="74"/>
    <cellStyle name="20% – Акцентування2" xfId="75"/>
    <cellStyle name="20% – Акцентування2 2" xfId="76"/>
    <cellStyle name="20% – Акцентування3" xfId="77"/>
    <cellStyle name="20% – Акцентування3 2" xfId="78"/>
    <cellStyle name="20% – Акцентування4" xfId="79"/>
    <cellStyle name="20% – Акцентування4 2" xfId="80"/>
    <cellStyle name="20% – Акцентування5" xfId="81"/>
    <cellStyle name="20% – Акцентування5 2" xfId="82"/>
    <cellStyle name="20% – Акцентування6" xfId="83"/>
    <cellStyle name="20% – Акцентування6 2" xfId="84"/>
    <cellStyle name="40% - Accent1" xfId="85"/>
    <cellStyle name="40% - Accent1 2" xfId="86"/>
    <cellStyle name="40% - Accent1_П_1" xfId="87"/>
    <cellStyle name="40% - Accent2" xfId="88"/>
    <cellStyle name="40% - Accent2 2" xfId="89"/>
    <cellStyle name="40% - Accent2_П_1" xfId="90"/>
    <cellStyle name="40% - Accent3" xfId="91"/>
    <cellStyle name="40% - Accent3 2" xfId="92"/>
    <cellStyle name="40% - Accent3_П_1" xfId="93"/>
    <cellStyle name="40% - Accent4" xfId="94"/>
    <cellStyle name="40% - Accent4 2" xfId="95"/>
    <cellStyle name="40% - Accent4_П_1" xfId="96"/>
    <cellStyle name="40% - Accent5" xfId="97"/>
    <cellStyle name="40% - Accent5 2" xfId="98"/>
    <cellStyle name="40% - Accent5_П_1" xfId="99"/>
    <cellStyle name="40% - Accent6" xfId="100"/>
    <cellStyle name="40% - Accent6 2" xfId="101"/>
    <cellStyle name="40% - Accent6_П_1" xfId="102"/>
    <cellStyle name="40% - Акцент1" xfId="103"/>
    <cellStyle name="40% — акцент1" xfId="104"/>
    <cellStyle name="40% - Акцент1 2" xfId="105"/>
    <cellStyle name="40% — акцент1 2" xfId="106"/>
    <cellStyle name="40% - Акцент1 3" xfId="107"/>
    <cellStyle name="40% — акцент1 3" xfId="108"/>
    <cellStyle name="40% - Акцент1 4" xfId="109"/>
    <cellStyle name="40% - Акцент1 5" xfId="110"/>
    <cellStyle name="40% - Акцент1_16 " xfId="111"/>
    <cellStyle name="40% - Акцент2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- Акцент3" xfId="119"/>
    <cellStyle name="40% — акцент3" xfId="120"/>
    <cellStyle name="40% - Акцент3 2" xfId="121"/>
    <cellStyle name="40% — акцент3 2" xfId="122"/>
    <cellStyle name="40% - Акцент3 3" xfId="123"/>
    <cellStyle name="40% — акцент3 3" xfId="124"/>
    <cellStyle name="40% - Акцент3 4" xfId="125"/>
    <cellStyle name="40% - Акцент3 5" xfId="126"/>
    <cellStyle name="40% - Акцент3_16 " xfId="127"/>
    <cellStyle name="40% - Акцент4" xfId="128"/>
    <cellStyle name="40% — акцент4" xfId="129"/>
    <cellStyle name="40% - Акцент4 2" xfId="130"/>
    <cellStyle name="40% — акцент4 2" xfId="131"/>
    <cellStyle name="40% - Акцент4 3" xfId="132"/>
    <cellStyle name="40% — акцент4 3" xfId="133"/>
    <cellStyle name="40% - Акцент4 4" xfId="134"/>
    <cellStyle name="40% - Акцент4 5" xfId="135"/>
    <cellStyle name="40% - Акцент4_16 " xfId="136"/>
    <cellStyle name="40% - Акцент5" xfId="137"/>
    <cellStyle name="40% — акцент5" xfId="138"/>
    <cellStyle name="40% - Акцент5 2" xfId="139"/>
    <cellStyle name="40% — акцент5 2" xfId="140"/>
    <cellStyle name="40% - Акцент5 3" xfId="141"/>
    <cellStyle name="40% — акцент5 3" xfId="142"/>
    <cellStyle name="40% - Акцент5 4" xfId="143"/>
    <cellStyle name="40% - Акцент5 5" xfId="144"/>
    <cellStyle name="40% - Акцент5_16 " xfId="145"/>
    <cellStyle name="40% - Акцент6" xfId="146"/>
    <cellStyle name="40% — акцент6" xfId="147"/>
    <cellStyle name="40% - Акцент6 2" xfId="148"/>
    <cellStyle name="40% — акцент6 2" xfId="149"/>
    <cellStyle name="40% - Акцент6 3" xfId="150"/>
    <cellStyle name="40% — акцент6 3" xfId="151"/>
    <cellStyle name="40% - Акцент6 4" xfId="152"/>
    <cellStyle name="40% - Акцент6 5" xfId="153"/>
    <cellStyle name="40% - Акцент6_16 " xfId="154"/>
    <cellStyle name="40% – Акцентування1" xfId="155"/>
    <cellStyle name="40% – Акцентування1 2" xfId="156"/>
    <cellStyle name="40% – Акцентування2" xfId="157"/>
    <cellStyle name="40% – Акцентування2 2" xfId="158"/>
    <cellStyle name="40% – Акцентування3" xfId="159"/>
    <cellStyle name="40% – Акцентування3 2" xfId="160"/>
    <cellStyle name="40% – Акцентування4" xfId="161"/>
    <cellStyle name="40% – Акцентування4 2" xfId="162"/>
    <cellStyle name="40% – Акцентування5" xfId="163"/>
    <cellStyle name="40% – Акцентування5 2" xfId="164"/>
    <cellStyle name="40% – Акцентування6" xfId="165"/>
    <cellStyle name="40% – Акцентування6 2" xfId="166"/>
    <cellStyle name="60% - Accent1" xfId="167"/>
    <cellStyle name="60% - Accent1 2" xfId="168"/>
    <cellStyle name="60% - Accent1_П_1" xfId="169"/>
    <cellStyle name="60% - Accent2" xfId="170"/>
    <cellStyle name="60% - Accent2 2" xfId="171"/>
    <cellStyle name="60% - Accent2_П_1" xfId="172"/>
    <cellStyle name="60% - Accent3" xfId="173"/>
    <cellStyle name="60% - Accent3 2" xfId="174"/>
    <cellStyle name="60% - Accent3_П_1" xfId="175"/>
    <cellStyle name="60% - Accent4" xfId="176"/>
    <cellStyle name="60% - Accent4 2" xfId="177"/>
    <cellStyle name="60% - Accent4_П_1" xfId="178"/>
    <cellStyle name="60% - Accent5" xfId="179"/>
    <cellStyle name="60% - Accent5 2" xfId="180"/>
    <cellStyle name="60% - Accent5_П_1" xfId="181"/>
    <cellStyle name="60% - Accent6" xfId="182"/>
    <cellStyle name="60% - Accent6 2" xfId="183"/>
    <cellStyle name="60% - Accent6_П_1" xfId="184"/>
    <cellStyle name="60% - Акцент1" xfId="185"/>
    <cellStyle name="60% — акцент1" xfId="186"/>
    <cellStyle name="60% - Акцент1 2" xfId="187"/>
    <cellStyle name="60% — акцент1 2" xfId="188"/>
    <cellStyle name="60% - Акцент1 3" xfId="189"/>
    <cellStyle name="60% — акцент1 3" xfId="190"/>
    <cellStyle name="60% - Акцент1 4" xfId="191"/>
    <cellStyle name="60% - Акцент1 5" xfId="192"/>
    <cellStyle name="60% - Акцент1_16 " xfId="193"/>
    <cellStyle name="60% - Акцент2" xfId="194"/>
    <cellStyle name="60% — акцент2" xfId="195"/>
    <cellStyle name="60% - Акцент2 2" xfId="196"/>
    <cellStyle name="60% — акцент2 2" xfId="197"/>
    <cellStyle name="60% - Акцент2 3" xfId="198"/>
    <cellStyle name="60% — акцент2 3" xfId="199"/>
    <cellStyle name="60% - Акцент2 4" xfId="200"/>
    <cellStyle name="60% - Акцент2 5" xfId="201"/>
    <cellStyle name="60% - Акцент2_16 " xfId="202"/>
    <cellStyle name="60% - Акцент3" xfId="203"/>
    <cellStyle name="60% — акцент3" xfId="204"/>
    <cellStyle name="60% - Акцент3 2" xfId="205"/>
    <cellStyle name="60% — акцент3 2" xfId="206"/>
    <cellStyle name="60% - Акцент3 3" xfId="207"/>
    <cellStyle name="60% — акцент3 3" xfId="208"/>
    <cellStyle name="60% - Акцент3 4" xfId="209"/>
    <cellStyle name="60% - Акцент3 5" xfId="210"/>
    <cellStyle name="60% - Акцент3_16 " xfId="211"/>
    <cellStyle name="60% - Акцент4" xfId="212"/>
    <cellStyle name="60% — акцент4" xfId="213"/>
    <cellStyle name="60% - Акцент4 2" xfId="214"/>
    <cellStyle name="60% — акцент4 2" xfId="215"/>
    <cellStyle name="60% - Акцент4 3" xfId="216"/>
    <cellStyle name="60% — акцент4 3" xfId="217"/>
    <cellStyle name="60% - Акцент4 4" xfId="218"/>
    <cellStyle name="60% - Акцент4 5" xfId="219"/>
    <cellStyle name="60% - Акцент4_16 " xfId="220"/>
    <cellStyle name="60% - Акцент5" xfId="221"/>
    <cellStyle name="60% — акцент5" xfId="222"/>
    <cellStyle name="60% - Акцент5 2" xfId="223"/>
    <cellStyle name="60% — акцент5 2" xfId="224"/>
    <cellStyle name="60% - Акцент5 3" xfId="225"/>
    <cellStyle name="60% — акцент5 3" xfId="226"/>
    <cellStyle name="60% - Акцент5 4" xfId="227"/>
    <cellStyle name="60% - Акцент5 5" xfId="228"/>
    <cellStyle name="60% - Акцент5_16 " xfId="229"/>
    <cellStyle name="60% - Акцент6" xfId="230"/>
    <cellStyle name="60% — акцент6" xfId="231"/>
    <cellStyle name="60% - Акцент6 2" xfId="232"/>
    <cellStyle name="60% — акцент6 2" xfId="233"/>
    <cellStyle name="60% - Акцент6 3" xfId="234"/>
    <cellStyle name="60% — акцент6 3" xfId="235"/>
    <cellStyle name="60% - Акцент6 4" xfId="236"/>
    <cellStyle name="60% - Акцент6 5" xfId="237"/>
    <cellStyle name="60% - Акцент6_16 " xfId="238"/>
    <cellStyle name="60% – Акцентування1" xfId="239"/>
    <cellStyle name="60% – Акцентування1 2" xfId="240"/>
    <cellStyle name="60% – Акцентування2" xfId="241"/>
    <cellStyle name="60% – Акцентування2 2" xfId="242"/>
    <cellStyle name="60% – Акцентування3" xfId="243"/>
    <cellStyle name="60% – Акцентування3 2" xfId="244"/>
    <cellStyle name="60% – Акцентування4" xfId="245"/>
    <cellStyle name="60% – Акцентування4 2" xfId="246"/>
    <cellStyle name="60% – Акцентування5" xfId="247"/>
    <cellStyle name="60% – Акцентування5 2" xfId="248"/>
    <cellStyle name="60% – Акцентування6" xfId="249"/>
    <cellStyle name="60% – Акцентування6 2" xfId="250"/>
    <cellStyle name="Accent1" xfId="251"/>
    <cellStyle name="Accent1 2" xfId="252"/>
    <cellStyle name="Accent1_П_1" xfId="253"/>
    <cellStyle name="Accent2" xfId="254"/>
    <cellStyle name="Accent2 2" xfId="255"/>
    <cellStyle name="Accent2_П_1" xfId="256"/>
    <cellStyle name="Accent3" xfId="257"/>
    <cellStyle name="Accent3 2" xfId="258"/>
    <cellStyle name="Accent3_П_1" xfId="259"/>
    <cellStyle name="Accent4" xfId="260"/>
    <cellStyle name="Accent4 2" xfId="261"/>
    <cellStyle name="Accent4_П_1" xfId="262"/>
    <cellStyle name="Accent5" xfId="263"/>
    <cellStyle name="Accent5 2" xfId="264"/>
    <cellStyle name="Accent5_П_1" xfId="265"/>
    <cellStyle name="Accent6" xfId="266"/>
    <cellStyle name="Accent6 2" xfId="267"/>
    <cellStyle name="Accent6_П_1" xfId="268"/>
    <cellStyle name="Bad" xfId="269"/>
    <cellStyle name="Bad 2" xfId="270"/>
    <cellStyle name="Bad_П_1" xfId="271"/>
    <cellStyle name="Calculation" xfId="272"/>
    <cellStyle name="Calculation 2" xfId="273"/>
    <cellStyle name="Calculation_П_1" xfId="274"/>
    <cellStyle name="Check Cell" xfId="275"/>
    <cellStyle name="Check Cell 2" xfId="276"/>
    <cellStyle name="Check Cell_П_1" xfId="277"/>
    <cellStyle name="Excel Built-in Normal" xfId="278"/>
    <cellStyle name="Explanatory Text" xfId="279"/>
    <cellStyle name="fBlock" xfId="280"/>
    <cellStyle name="fCmp" xfId="281"/>
    <cellStyle name="fEr" xfId="282"/>
    <cellStyle name="fHead" xfId="283"/>
    <cellStyle name="fHead 2" xfId="284"/>
    <cellStyle name="fName" xfId="285"/>
    <cellStyle name="Good" xfId="286"/>
    <cellStyle name="Good 2" xfId="287"/>
    <cellStyle name="Good_П_1" xfId="288"/>
    <cellStyle name="Heading 1" xfId="289"/>
    <cellStyle name="Heading 1 2" xfId="290"/>
    <cellStyle name="Heading 2" xfId="291"/>
    <cellStyle name="Heading 2 2" xfId="292"/>
    <cellStyle name="Heading 3" xfId="293"/>
    <cellStyle name="Heading 3 2" xfId="294"/>
    <cellStyle name="Heading 4" xfId="295"/>
    <cellStyle name="Heading 4 2" xfId="296"/>
    <cellStyle name="Input" xfId="297"/>
    <cellStyle name="Input 2" xfId="298"/>
    <cellStyle name="Input_П_1" xfId="299"/>
    <cellStyle name="Linked Cell" xfId="300"/>
    <cellStyle name="Linked Cell 2" xfId="301"/>
    <cellStyle name="Neutral" xfId="302"/>
    <cellStyle name="Neutral 2" xfId="303"/>
    <cellStyle name="Neutral_П_1" xfId="304"/>
    <cellStyle name="Normal 2" xfId="305"/>
    <cellStyle name="Normal_Sheet1" xfId="306"/>
    <cellStyle name="Note" xfId="307"/>
    <cellStyle name="Note 2" xfId="308"/>
    <cellStyle name="Note_П_1" xfId="309"/>
    <cellStyle name="Output" xfId="310"/>
    <cellStyle name="Output 2" xfId="311"/>
    <cellStyle name="Output_П_1" xfId="312"/>
    <cellStyle name="Title" xfId="313"/>
    <cellStyle name="Total" xfId="314"/>
    <cellStyle name="vDa" xfId="315"/>
    <cellStyle name="vDa 2" xfId="316"/>
    <cellStyle name="vHl" xfId="317"/>
    <cellStyle name="vHl 2" xfId="318"/>
    <cellStyle name="vN0" xfId="319"/>
    <cellStyle name="vN0 2" xfId="320"/>
    <cellStyle name="vN0 3" xfId="321"/>
    <cellStyle name="vSt" xfId="322"/>
    <cellStyle name="vSt 2" xfId="323"/>
    <cellStyle name="Warning Text" xfId="324"/>
    <cellStyle name="Акцент1" xfId="325"/>
    <cellStyle name="Акцент1 2" xfId="326"/>
    <cellStyle name="Акцент1 2 2" xfId="327"/>
    <cellStyle name="Акцент1 3" xfId="328"/>
    <cellStyle name="Акцент1 4" xfId="329"/>
    <cellStyle name="Акцент1 5" xfId="330"/>
    <cellStyle name="Акцент2" xfId="331"/>
    <cellStyle name="Акцент2 2" xfId="332"/>
    <cellStyle name="Акцент2 2 2" xfId="333"/>
    <cellStyle name="Акцент2 3" xfId="334"/>
    <cellStyle name="Акцент2 4" xfId="335"/>
    <cellStyle name="Акцент2 5" xfId="336"/>
    <cellStyle name="Акцент3" xfId="337"/>
    <cellStyle name="Акцент3 2" xfId="338"/>
    <cellStyle name="Акцент3 2 2" xfId="339"/>
    <cellStyle name="Акцент3 3" xfId="340"/>
    <cellStyle name="Акцент3 4" xfId="341"/>
    <cellStyle name="Акцент3 5" xfId="342"/>
    <cellStyle name="Акцент4" xfId="343"/>
    <cellStyle name="Акцент4 2" xfId="344"/>
    <cellStyle name="Акцент4 2 2" xfId="345"/>
    <cellStyle name="Акцент4 3" xfId="346"/>
    <cellStyle name="Акцент4 4" xfId="347"/>
    <cellStyle name="Акцент4 5" xfId="348"/>
    <cellStyle name="Акцент5" xfId="349"/>
    <cellStyle name="Акцент5 2" xfId="350"/>
    <cellStyle name="Акцент5 2 2" xfId="351"/>
    <cellStyle name="Акцент5 3" xfId="352"/>
    <cellStyle name="Акцент5 4" xfId="353"/>
    <cellStyle name="Акцент5 5" xfId="354"/>
    <cellStyle name="Акцент6" xfId="355"/>
    <cellStyle name="Акцент6 2" xfId="356"/>
    <cellStyle name="Акцент6 2 2" xfId="357"/>
    <cellStyle name="Акцент6 3" xfId="358"/>
    <cellStyle name="Акцент6 4" xfId="359"/>
    <cellStyle name="Акцент6 5" xfId="360"/>
    <cellStyle name="Акцентування1" xfId="361"/>
    <cellStyle name="Акцентування1 2" xfId="362"/>
    <cellStyle name="Акцентування2" xfId="363"/>
    <cellStyle name="Акцентування2 2" xfId="364"/>
    <cellStyle name="Акцентування3" xfId="365"/>
    <cellStyle name="Акцентування3 2" xfId="366"/>
    <cellStyle name="Акцентування4" xfId="367"/>
    <cellStyle name="Акцентування4 2" xfId="368"/>
    <cellStyle name="Акцентування5" xfId="369"/>
    <cellStyle name="Акцентування5 2" xfId="370"/>
    <cellStyle name="Акцентування6" xfId="371"/>
    <cellStyle name="Акцентування6 2" xfId="372"/>
    <cellStyle name="Ввід" xfId="373"/>
    <cellStyle name="Ввід 2" xfId="374"/>
    <cellStyle name="Ввод " xfId="375"/>
    <cellStyle name="Ввод  2" xfId="376"/>
    <cellStyle name="Ввод  2 2" xfId="377"/>
    <cellStyle name="Ввод  3" xfId="378"/>
    <cellStyle name="Ввод  4" xfId="379"/>
    <cellStyle name="Ввод  5" xfId="380"/>
    <cellStyle name="Вывод" xfId="381"/>
    <cellStyle name="Вывод 2" xfId="382"/>
    <cellStyle name="Вывод 2 2" xfId="383"/>
    <cellStyle name="Вывод 3" xfId="384"/>
    <cellStyle name="Вывод 4" xfId="385"/>
    <cellStyle name="Вывод 5" xfId="386"/>
    <cellStyle name="Вычисление" xfId="387"/>
    <cellStyle name="Вычисление 2" xfId="388"/>
    <cellStyle name="Вычисление 2 2" xfId="389"/>
    <cellStyle name="Вычисление 3" xfId="390"/>
    <cellStyle name="Вычисление 4" xfId="391"/>
    <cellStyle name="Вычисление 5" xfId="392"/>
    <cellStyle name="Гиперссылка 2" xfId="393"/>
    <cellStyle name="Гиперссылка 3" xfId="394"/>
    <cellStyle name="Грошовий 2" xfId="395"/>
    <cellStyle name="Добре" xfId="396"/>
    <cellStyle name="Добре 2" xfId="397"/>
    <cellStyle name="Заголовок 1 2" xfId="398"/>
    <cellStyle name="Заголовок 1 3" xfId="399"/>
    <cellStyle name="Заголовок 1 4" xfId="400"/>
    <cellStyle name="Заголовок 1 5" xfId="401"/>
    <cellStyle name="Заголовок 2 2" xfId="402"/>
    <cellStyle name="Заголовок 2 3" xfId="403"/>
    <cellStyle name="Заголовок 2 4" xfId="404"/>
    <cellStyle name="Заголовок 2 5" xfId="405"/>
    <cellStyle name="Заголовок 3 2" xfId="406"/>
    <cellStyle name="Заголовок 3 3" xfId="407"/>
    <cellStyle name="Заголовок 3 4" xfId="408"/>
    <cellStyle name="Заголовок 3 5" xfId="409"/>
    <cellStyle name="Заголовок 4 2" xfId="410"/>
    <cellStyle name="Заголовок 4 3" xfId="411"/>
    <cellStyle name="Заголовок 4 4" xfId="412"/>
    <cellStyle name="Заголовок 4 5" xfId="413"/>
    <cellStyle name="Звичайний 2" xfId="414"/>
    <cellStyle name="Звичайний 2 2" xfId="415"/>
    <cellStyle name="Звичайний 2 3" xfId="416"/>
    <cellStyle name="Звичайний 2_8.Блок_3 (1 ч)" xfId="417"/>
    <cellStyle name="Звичайний 3" xfId="418"/>
    <cellStyle name="Звичайний 3 2" xfId="419"/>
    <cellStyle name="Звичайний 3 2 2" xfId="420"/>
    <cellStyle name="Звичайний 4" xfId="421"/>
    <cellStyle name="Звичайний 4 2" xfId="422"/>
    <cellStyle name="Звичайний 5" xfId="423"/>
    <cellStyle name="Звичайний 5 2" xfId="424"/>
    <cellStyle name="Звичайний 5 3" xfId="425"/>
    <cellStyle name="Звичайний 6" xfId="426"/>
    <cellStyle name="Звичайний 7" xfId="427"/>
    <cellStyle name="Зв'язана клітинка" xfId="428"/>
    <cellStyle name="Зв'язана клітинка 2" xfId="429"/>
    <cellStyle name="Итог" xfId="430"/>
    <cellStyle name="Итог 2" xfId="431"/>
    <cellStyle name="Итог 3" xfId="432"/>
    <cellStyle name="Итог 4" xfId="433"/>
    <cellStyle name="Итог 5" xfId="434"/>
    <cellStyle name="Контрольна клітинка" xfId="435"/>
    <cellStyle name="Контрольна клітинка 2" xfId="436"/>
    <cellStyle name="Контрольная ячейка" xfId="437"/>
    <cellStyle name="Контрольная ячейка 2" xfId="438"/>
    <cellStyle name="Контрольная ячейка 2 2" xfId="439"/>
    <cellStyle name="Контрольная ячейка 3" xfId="440"/>
    <cellStyle name="Контрольная ячейка 4" xfId="441"/>
    <cellStyle name="Контрольная ячейка 5" xfId="442"/>
    <cellStyle name="Назва" xfId="443"/>
    <cellStyle name="Назва 2" xfId="444"/>
    <cellStyle name="Название" xfId="445"/>
    <cellStyle name="Название 2" xfId="446"/>
    <cellStyle name="Название 3" xfId="447"/>
    <cellStyle name="Название 4" xfId="448"/>
    <cellStyle name="Название 5" xfId="449"/>
    <cellStyle name="Нейтральный" xfId="450"/>
    <cellStyle name="Нейтральный 2" xfId="451"/>
    <cellStyle name="Нейтральный 2 2" xfId="452"/>
    <cellStyle name="Нейтральный 3" xfId="453"/>
    <cellStyle name="Нейтральный 4" xfId="454"/>
    <cellStyle name="Нейтральный 5" xfId="455"/>
    <cellStyle name="Обчислення" xfId="456"/>
    <cellStyle name="Обчислення 2" xfId="457"/>
    <cellStyle name="Обычный" xfId="0" builtinId="0"/>
    <cellStyle name="Обычный 10" xfId="458"/>
    <cellStyle name="Обычный 11" xfId="459"/>
    <cellStyle name="Обычный 12" xfId="460"/>
    <cellStyle name="Обычный 13" xfId="461"/>
    <cellStyle name="Обычный 13 2" xfId="462"/>
    <cellStyle name="Обычный 13 3" xfId="463"/>
    <cellStyle name="Обычный 14" xfId="464"/>
    <cellStyle name="Обычный 15" xfId="465"/>
    <cellStyle name="Обычный 2" xfId="466"/>
    <cellStyle name="Обычный 2 2" xfId="467"/>
    <cellStyle name="Обычный 2 3" xfId="468"/>
    <cellStyle name="Обычный 2 3 2" xfId="469"/>
    <cellStyle name="Обычный 2 3 3" xfId="470"/>
    <cellStyle name="Обычный 2 4" xfId="471"/>
    <cellStyle name="Обычный 2 4 2" xfId="472"/>
    <cellStyle name="Обычный 3" xfId="473"/>
    <cellStyle name="Обычный 3 2" xfId="474"/>
    <cellStyle name="Обычный 3 3" xfId="475"/>
    <cellStyle name="Обычный 4" xfId="476"/>
    <cellStyle name="Обычный 4 2" xfId="477"/>
    <cellStyle name="Обычный 5" xfId="478"/>
    <cellStyle name="Обычный 5 2" xfId="479"/>
    <cellStyle name="Обычный 6" xfId="480"/>
    <cellStyle name="Обычный 6 2" xfId="481"/>
    <cellStyle name="Обычный 7" xfId="482"/>
    <cellStyle name="Обычный 8" xfId="483"/>
    <cellStyle name="Обычный 9" xfId="484"/>
    <cellStyle name="Обычный_12 Зинкевич" xfId="485"/>
    <cellStyle name="Обычный_4 категории вмесмте СОЦ_УРАЗЛИВІ__ТАБО_4 категорії Квота!!!_2014 рік" xfId="486"/>
    <cellStyle name="Обычный_Иванова_1.03.05 2" xfId="487"/>
    <cellStyle name="Обычный_Перевірка_Молодь_до 18 років" xfId="488"/>
    <cellStyle name="Обычный_Укомплектування_11_2013" xfId="489"/>
    <cellStyle name="Підсумок" xfId="490"/>
    <cellStyle name="Підсумок 2" xfId="491"/>
    <cellStyle name="Плохой" xfId="492"/>
    <cellStyle name="Плохой 2" xfId="493"/>
    <cellStyle name="Плохой 2 2" xfId="494"/>
    <cellStyle name="Плохой 3" xfId="495"/>
    <cellStyle name="Плохой 4" xfId="496"/>
    <cellStyle name="Плохой 5" xfId="497"/>
    <cellStyle name="Поганий" xfId="498"/>
    <cellStyle name="Поганий 2" xfId="499"/>
    <cellStyle name="Пояснение" xfId="500"/>
    <cellStyle name="Пояснение 2" xfId="501"/>
    <cellStyle name="Пояснение 3" xfId="502"/>
    <cellStyle name="Пояснение 4" xfId="503"/>
    <cellStyle name="Пояснение 5" xfId="504"/>
    <cellStyle name="Примечание" xfId="505"/>
    <cellStyle name="Примечание 2" xfId="506"/>
    <cellStyle name="Примечание 2 2" xfId="507"/>
    <cellStyle name="Примечание 3" xfId="508"/>
    <cellStyle name="Примечание 4" xfId="509"/>
    <cellStyle name="Примечание 5" xfId="510"/>
    <cellStyle name="Примітка" xfId="511"/>
    <cellStyle name="Примітка 2" xfId="512"/>
    <cellStyle name="Результат" xfId="513"/>
    <cellStyle name="Связанная ячейка" xfId="514"/>
    <cellStyle name="Связанная ячейка 2" xfId="515"/>
    <cellStyle name="Связанная ячейка 3" xfId="516"/>
    <cellStyle name="Связанная ячейка 4" xfId="517"/>
    <cellStyle name="Связанная ячейка 5" xfId="518"/>
    <cellStyle name="Середній" xfId="519"/>
    <cellStyle name="Середній 2" xfId="520"/>
    <cellStyle name="Стиль 1" xfId="521"/>
    <cellStyle name="Стиль 1 2" xfId="522"/>
    <cellStyle name="Текст попередження" xfId="523"/>
    <cellStyle name="Текст попередження 2" xfId="524"/>
    <cellStyle name="Текст пояснення" xfId="525"/>
    <cellStyle name="Текст пояснення 2" xfId="526"/>
    <cellStyle name="Текст предупреждения" xfId="527"/>
    <cellStyle name="Текст предупреждения 2" xfId="528"/>
    <cellStyle name="Текст предупреждения 3" xfId="529"/>
    <cellStyle name="Текст предупреждения 4" xfId="530"/>
    <cellStyle name="Текст предупреждения 5" xfId="531"/>
    <cellStyle name="Тысячи [0]_Анализ" xfId="532"/>
    <cellStyle name="Тысячи_Анализ" xfId="533"/>
    <cellStyle name="ФинᎰнсовый_Лист1 (3)_1" xfId="534"/>
    <cellStyle name="Хороший" xfId="535"/>
    <cellStyle name="Хороший 2" xfId="536"/>
    <cellStyle name="Хороший 2 2" xfId="537"/>
    <cellStyle name="Хороший 3" xfId="538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genderni_aspekty_rynku_praci_dodatky_12_2019&#1063;&#1077;&#1088;&#1082;&#1072;&#1089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3_ж"/>
      <sheetName val="4_ж"/>
      <sheetName val="5_ч"/>
      <sheetName val="6_ч"/>
      <sheetName val="Ринок 12м2019"/>
      <sheetName val="Зв. Жінки СБ2019"/>
      <sheetName val="Зв. Жінки Облік2019"/>
      <sheetName val="Послуги СБ"/>
      <sheetName val="Послуги Облік"/>
      <sheetName val="Обсяги"/>
      <sheetName val="Жінки СБ 2018"/>
      <sheetName val="Жінки обл 2018"/>
      <sheetName val="Послуги2018"/>
      <sheetName val="Облік2018"/>
      <sheetName val="Лист9"/>
    </sheetNames>
    <sheetDataSet>
      <sheetData sheetId="0" refreshError="1"/>
      <sheetData sheetId="1" refreshError="1"/>
      <sheetData sheetId="2">
        <row r="7">
          <cell r="B7">
            <v>27386</v>
          </cell>
          <cell r="C7">
            <v>25797</v>
          </cell>
          <cell r="E7">
            <v>16514</v>
          </cell>
          <cell r="F7">
            <v>16501</v>
          </cell>
          <cell r="K7">
            <v>318</v>
          </cell>
          <cell r="L7">
            <v>291</v>
          </cell>
          <cell r="N7">
            <v>2947</v>
          </cell>
          <cell r="O7">
            <v>2310</v>
          </cell>
          <cell r="Q7">
            <v>5924</v>
          </cell>
          <cell r="R7">
            <v>4907</v>
          </cell>
          <cell r="T7">
            <v>27017</v>
          </cell>
          <cell r="U7">
            <v>25475</v>
          </cell>
          <cell r="W7">
            <v>9085</v>
          </cell>
          <cell r="X7">
            <v>8876</v>
          </cell>
          <cell r="Z7">
            <v>7264</v>
          </cell>
          <cell r="AA7">
            <v>7396</v>
          </cell>
        </row>
        <row r="8">
          <cell r="C8">
            <v>1152</v>
          </cell>
          <cell r="E8">
            <v>586</v>
          </cell>
          <cell r="F8">
            <v>539</v>
          </cell>
          <cell r="H8">
            <v>2</v>
          </cell>
          <cell r="I8">
            <v>0</v>
          </cell>
          <cell r="K8">
            <v>8</v>
          </cell>
          <cell r="L8">
            <v>5</v>
          </cell>
          <cell r="N8">
            <v>71</v>
          </cell>
          <cell r="O8">
            <v>60</v>
          </cell>
          <cell r="Q8">
            <v>136</v>
          </cell>
          <cell r="R8">
            <v>77</v>
          </cell>
          <cell r="T8">
            <v>1184</v>
          </cell>
          <cell r="U8">
            <v>1149</v>
          </cell>
          <cell r="W8">
            <v>400</v>
          </cell>
          <cell r="X8">
            <v>412</v>
          </cell>
          <cell r="Z8">
            <v>362</v>
          </cell>
          <cell r="AA8">
            <v>372</v>
          </cell>
        </row>
        <row r="9">
          <cell r="C9">
            <v>522</v>
          </cell>
          <cell r="E9">
            <v>312</v>
          </cell>
          <cell r="F9">
            <v>373</v>
          </cell>
          <cell r="H9">
            <v>0</v>
          </cell>
          <cell r="I9">
            <v>0</v>
          </cell>
          <cell r="K9">
            <v>15</v>
          </cell>
          <cell r="L9">
            <v>4</v>
          </cell>
          <cell r="N9">
            <v>45</v>
          </cell>
          <cell r="O9">
            <v>32</v>
          </cell>
          <cell r="Q9">
            <v>189</v>
          </cell>
          <cell r="R9">
            <v>103</v>
          </cell>
          <cell r="T9">
            <v>538</v>
          </cell>
          <cell r="U9">
            <v>517</v>
          </cell>
          <cell r="W9">
            <v>188</v>
          </cell>
          <cell r="X9">
            <v>187</v>
          </cell>
          <cell r="Z9">
            <v>158</v>
          </cell>
          <cell r="AA9">
            <v>166</v>
          </cell>
        </row>
        <row r="10">
          <cell r="C10">
            <v>721</v>
          </cell>
          <cell r="E10">
            <v>535</v>
          </cell>
          <cell r="F10">
            <v>584</v>
          </cell>
          <cell r="H10">
            <v>0</v>
          </cell>
          <cell r="I10">
            <v>0</v>
          </cell>
          <cell r="K10">
            <v>4</v>
          </cell>
          <cell r="L10">
            <v>13</v>
          </cell>
          <cell r="N10">
            <v>32</v>
          </cell>
          <cell r="O10">
            <v>37</v>
          </cell>
          <cell r="Q10">
            <v>142</v>
          </cell>
          <cell r="R10">
            <v>103</v>
          </cell>
          <cell r="T10">
            <v>761</v>
          </cell>
          <cell r="U10">
            <v>718</v>
          </cell>
          <cell r="W10">
            <v>288</v>
          </cell>
          <cell r="X10">
            <v>278</v>
          </cell>
          <cell r="Z10">
            <v>259</v>
          </cell>
          <cell r="AA10">
            <v>255</v>
          </cell>
        </row>
        <row r="11">
          <cell r="C11">
            <v>1067</v>
          </cell>
          <cell r="E11">
            <v>650</v>
          </cell>
          <cell r="F11">
            <v>678</v>
          </cell>
          <cell r="H11">
            <v>0</v>
          </cell>
          <cell r="I11">
            <v>2</v>
          </cell>
          <cell r="K11">
            <v>12</v>
          </cell>
          <cell r="L11">
            <v>15</v>
          </cell>
          <cell r="N11">
            <v>92</v>
          </cell>
          <cell r="O11">
            <v>77</v>
          </cell>
          <cell r="Q11">
            <v>284</v>
          </cell>
          <cell r="R11">
            <v>198</v>
          </cell>
          <cell r="T11">
            <v>1102</v>
          </cell>
          <cell r="U11">
            <v>1045</v>
          </cell>
          <cell r="W11">
            <v>369</v>
          </cell>
          <cell r="X11">
            <v>375</v>
          </cell>
          <cell r="Z11">
            <v>314</v>
          </cell>
          <cell r="AA11">
            <v>311</v>
          </cell>
        </row>
        <row r="12">
          <cell r="C12">
            <v>1186</v>
          </cell>
          <cell r="E12">
            <v>663</v>
          </cell>
          <cell r="F12">
            <v>716</v>
          </cell>
          <cell r="H12">
            <v>0</v>
          </cell>
          <cell r="I12">
            <v>0</v>
          </cell>
          <cell r="K12">
            <v>7</v>
          </cell>
          <cell r="L12">
            <v>6</v>
          </cell>
          <cell r="N12">
            <v>121</v>
          </cell>
          <cell r="O12">
            <v>94</v>
          </cell>
          <cell r="Q12">
            <v>232</v>
          </cell>
          <cell r="R12">
            <v>215</v>
          </cell>
          <cell r="T12">
            <v>1216</v>
          </cell>
          <cell r="U12">
            <v>1159</v>
          </cell>
          <cell r="W12">
            <v>447</v>
          </cell>
          <cell r="X12">
            <v>380</v>
          </cell>
          <cell r="Z12">
            <v>377</v>
          </cell>
          <cell r="AA12">
            <v>337</v>
          </cell>
        </row>
        <row r="13">
          <cell r="C13">
            <v>481</v>
          </cell>
          <cell r="E13">
            <v>381</v>
          </cell>
          <cell r="F13">
            <v>340</v>
          </cell>
          <cell r="H13">
            <v>0</v>
          </cell>
          <cell r="I13">
            <v>0</v>
          </cell>
          <cell r="K13">
            <v>4</v>
          </cell>
          <cell r="L13">
            <v>7</v>
          </cell>
          <cell r="N13">
            <v>34</v>
          </cell>
          <cell r="O13">
            <v>41</v>
          </cell>
          <cell r="Q13">
            <v>147</v>
          </cell>
          <cell r="R13">
            <v>193</v>
          </cell>
          <cell r="T13">
            <v>430</v>
          </cell>
          <cell r="U13">
            <v>471</v>
          </cell>
          <cell r="W13">
            <v>144</v>
          </cell>
          <cell r="X13">
            <v>172</v>
          </cell>
          <cell r="Z13">
            <v>134</v>
          </cell>
          <cell r="AA13">
            <v>158</v>
          </cell>
        </row>
        <row r="14">
          <cell r="C14">
            <v>670</v>
          </cell>
          <cell r="E14">
            <v>459</v>
          </cell>
          <cell r="F14">
            <v>484</v>
          </cell>
          <cell r="H14">
            <v>4</v>
          </cell>
          <cell r="I14">
            <v>4</v>
          </cell>
          <cell r="K14">
            <v>3</v>
          </cell>
          <cell r="L14">
            <v>6</v>
          </cell>
          <cell r="N14">
            <v>69</v>
          </cell>
          <cell r="O14">
            <v>60</v>
          </cell>
          <cell r="Q14">
            <v>17</v>
          </cell>
          <cell r="R14">
            <v>9</v>
          </cell>
          <cell r="T14">
            <v>673</v>
          </cell>
          <cell r="U14">
            <v>662</v>
          </cell>
          <cell r="W14">
            <v>229</v>
          </cell>
          <cell r="X14">
            <v>241</v>
          </cell>
          <cell r="Z14">
            <v>202</v>
          </cell>
          <cell r="AA14">
            <v>205</v>
          </cell>
        </row>
        <row r="15">
          <cell r="C15">
            <v>522</v>
          </cell>
          <cell r="E15">
            <v>334</v>
          </cell>
          <cell r="F15">
            <v>335</v>
          </cell>
          <cell r="H15">
            <v>0</v>
          </cell>
          <cell r="I15">
            <v>0</v>
          </cell>
          <cell r="K15">
            <v>10</v>
          </cell>
          <cell r="L15">
            <v>11</v>
          </cell>
          <cell r="N15">
            <v>55</v>
          </cell>
          <cell r="O15">
            <v>46</v>
          </cell>
          <cell r="Q15">
            <v>108</v>
          </cell>
          <cell r="R15">
            <v>67</v>
          </cell>
          <cell r="T15">
            <v>578</v>
          </cell>
          <cell r="U15">
            <v>507</v>
          </cell>
          <cell r="W15">
            <v>170</v>
          </cell>
          <cell r="X15">
            <v>153</v>
          </cell>
          <cell r="Z15">
            <v>129</v>
          </cell>
          <cell r="AA15">
            <v>118</v>
          </cell>
        </row>
        <row r="16">
          <cell r="C16">
            <v>603</v>
          </cell>
          <cell r="E16">
            <v>251</v>
          </cell>
          <cell r="F16">
            <v>224</v>
          </cell>
          <cell r="H16">
            <v>0</v>
          </cell>
          <cell r="I16">
            <v>0</v>
          </cell>
          <cell r="K16">
            <v>8</v>
          </cell>
          <cell r="L16">
            <v>8</v>
          </cell>
          <cell r="N16">
            <v>39</v>
          </cell>
          <cell r="O16">
            <v>24</v>
          </cell>
          <cell r="Q16">
            <v>59</v>
          </cell>
          <cell r="R16">
            <v>48</v>
          </cell>
          <cell r="T16">
            <v>605</v>
          </cell>
          <cell r="U16">
            <v>595</v>
          </cell>
          <cell r="W16">
            <v>235</v>
          </cell>
          <cell r="X16">
            <v>252</v>
          </cell>
          <cell r="Z16">
            <v>199</v>
          </cell>
          <cell r="AA16">
            <v>214</v>
          </cell>
        </row>
        <row r="17">
          <cell r="C17">
            <v>662</v>
          </cell>
          <cell r="E17">
            <v>389</v>
          </cell>
          <cell r="F17">
            <v>382</v>
          </cell>
          <cell r="H17">
            <v>0</v>
          </cell>
          <cell r="I17">
            <v>0</v>
          </cell>
          <cell r="K17">
            <v>4</v>
          </cell>
          <cell r="L17">
            <v>4</v>
          </cell>
          <cell r="N17">
            <v>57</v>
          </cell>
          <cell r="O17">
            <v>44</v>
          </cell>
          <cell r="Q17">
            <v>149</v>
          </cell>
          <cell r="R17">
            <v>194</v>
          </cell>
          <cell r="T17">
            <v>703</v>
          </cell>
          <cell r="U17">
            <v>653</v>
          </cell>
          <cell r="W17">
            <v>250</v>
          </cell>
          <cell r="X17">
            <v>256</v>
          </cell>
          <cell r="Z17">
            <v>205</v>
          </cell>
          <cell r="AA17">
            <v>211</v>
          </cell>
        </row>
        <row r="18">
          <cell r="C18">
            <v>1829</v>
          </cell>
          <cell r="E18">
            <v>1159</v>
          </cell>
          <cell r="F18">
            <v>1129</v>
          </cell>
          <cell r="H18">
            <v>0</v>
          </cell>
          <cell r="I18">
            <v>0</v>
          </cell>
          <cell r="K18">
            <v>9</v>
          </cell>
          <cell r="L18">
            <v>11</v>
          </cell>
          <cell r="N18">
            <v>269</v>
          </cell>
          <cell r="O18">
            <v>210</v>
          </cell>
          <cell r="Q18">
            <v>498</v>
          </cell>
          <cell r="R18">
            <v>572</v>
          </cell>
          <cell r="T18">
            <v>1971</v>
          </cell>
          <cell r="U18">
            <v>1815</v>
          </cell>
          <cell r="W18">
            <v>583</v>
          </cell>
          <cell r="X18">
            <v>580</v>
          </cell>
          <cell r="Z18">
            <v>474</v>
          </cell>
          <cell r="AA18">
            <v>499</v>
          </cell>
        </row>
        <row r="19">
          <cell r="C19">
            <v>791</v>
          </cell>
          <cell r="E19">
            <v>691</v>
          </cell>
          <cell r="F19">
            <v>578</v>
          </cell>
          <cell r="H19">
            <v>1</v>
          </cell>
          <cell r="I19">
            <v>0</v>
          </cell>
          <cell r="K19">
            <v>23</v>
          </cell>
          <cell r="L19">
            <v>16</v>
          </cell>
          <cell r="N19">
            <v>98</v>
          </cell>
          <cell r="O19">
            <v>51</v>
          </cell>
          <cell r="Q19">
            <v>299</v>
          </cell>
          <cell r="R19">
            <v>187</v>
          </cell>
          <cell r="T19">
            <v>803</v>
          </cell>
          <cell r="U19">
            <v>781</v>
          </cell>
          <cell r="W19">
            <v>255</v>
          </cell>
          <cell r="X19">
            <v>292</v>
          </cell>
          <cell r="Z19">
            <v>215</v>
          </cell>
          <cell r="AA19">
            <v>260</v>
          </cell>
        </row>
        <row r="20">
          <cell r="C20">
            <v>965</v>
          </cell>
          <cell r="E20">
            <v>368</v>
          </cell>
          <cell r="F20">
            <v>369</v>
          </cell>
          <cell r="H20">
            <v>0</v>
          </cell>
          <cell r="I20">
            <v>0</v>
          </cell>
          <cell r="K20">
            <v>4</v>
          </cell>
          <cell r="L20">
            <v>5</v>
          </cell>
          <cell r="N20">
            <v>45</v>
          </cell>
          <cell r="O20">
            <v>24</v>
          </cell>
          <cell r="Q20">
            <v>186</v>
          </cell>
          <cell r="R20">
            <v>220</v>
          </cell>
          <cell r="T20">
            <v>946</v>
          </cell>
          <cell r="U20">
            <v>947</v>
          </cell>
          <cell r="W20">
            <v>390</v>
          </cell>
          <cell r="X20">
            <v>406</v>
          </cell>
          <cell r="Z20">
            <v>301</v>
          </cell>
          <cell r="AA20">
            <v>352</v>
          </cell>
        </row>
        <row r="21">
          <cell r="C21">
            <v>1142</v>
          </cell>
          <cell r="E21">
            <v>449</v>
          </cell>
          <cell r="F21">
            <v>434</v>
          </cell>
          <cell r="H21">
            <v>2</v>
          </cell>
          <cell r="I21">
            <v>0</v>
          </cell>
          <cell r="K21">
            <v>6</v>
          </cell>
          <cell r="L21">
            <v>2</v>
          </cell>
          <cell r="N21">
            <v>100</v>
          </cell>
          <cell r="O21">
            <v>67</v>
          </cell>
          <cell r="Q21">
            <v>132</v>
          </cell>
          <cell r="R21">
            <v>125</v>
          </cell>
          <cell r="T21">
            <v>1346</v>
          </cell>
          <cell r="U21">
            <v>1133</v>
          </cell>
          <cell r="W21">
            <v>478</v>
          </cell>
          <cell r="X21">
            <v>415</v>
          </cell>
          <cell r="Z21">
            <v>302</v>
          </cell>
          <cell r="AA21">
            <v>305</v>
          </cell>
        </row>
        <row r="22">
          <cell r="C22">
            <v>1174</v>
          </cell>
          <cell r="E22">
            <v>728</v>
          </cell>
          <cell r="F22">
            <v>675</v>
          </cell>
          <cell r="H22">
            <v>3</v>
          </cell>
          <cell r="I22">
            <v>0</v>
          </cell>
          <cell r="K22">
            <v>14</v>
          </cell>
          <cell r="L22">
            <v>12</v>
          </cell>
          <cell r="N22">
            <v>146</v>
          </cell>
          <cell r="O22">
            <v>104</v>
          </cell>
          <cell r="Q22">
            <v>265</v>
          </cell>
          <cell r="R22">
            <v>199</v>
          </cell>
          <cell r="T22">
            <v>1183</v>
          </cell>
          <cell r="U22">
            <v>1154</v>
          </cell>
          <cell r="W22">
            <v>371</v>
          </cell>
          <cell r="X22">
            <v>363</v>
          </cell>
          <cell r="Z22">
            <v>314</v>
          </cell>
          <cell r="AA22">
            <v>308</v>
          </cell>
        </row>
        <row r="23">
          <cell r="C23">
            <v>939</v>
          </cell>
          <cell r="E23">
            <v>448</v>
          </cell>
          <cell r="F23">
            <v>473</v>
          </cell>
          <cell r="H23">
            <v>0</v>
          </cell>
          <cell r="I23">
            <v>1</v>
          </cell>
          <cell r="K23">
            <v>19</v>
          </cell>
          <cell r="L23">
            <v>23</v>
          </cell>
          <cell r="N23">
            <v>43</v>
          </cell>
          <cell r="O23">
            <v>34</v>
          </cell>
          <cell r="Q23">
            <v>555</v>
          </cell>
          <cell r="R23">
            <v>502</v>
          </cell>
          <cell r="T23">
            <v>926</v>
          </cell>
          <cell r="U23">
            <v>935</v>
          </cell>
          <cell r="W23">
            <v>337</v>
          </cell>
          <cell r="X23">
            <v>350</v>
          </cell>
          <cell r="Z23">
            <v>298</v>
          </cell>
          <cell r="AA23">
            <v>302</v>
          </cell>
        </row>
        <row r="24">
          <cell r="C24">
            <v>797</v>
          </cell>
          <cell r="E24">
            <v>317</v>
          </cell>
          <cell r="F24">
            <v>306</v>
          </cell>
          <cell r="H24">
            <v>0</v>
          </cell>
          <cell r="I24">
            <v>1</v>
          </cell>
          <cell r="K24">
            <v>7</v>
          </cell>
          <cell r="L24">
            <v>1</v>
          </cell>
          <cell r="N24">
            <v>38</v>
          </cell>
          <cell r="O24">
            <v>48</v>
          </cell>
          <cell r="Q24">
            <v>274</v>
          </cell>
          <cell r="R24">
            <v>157</v>
          </cell>
          <cell r="T24">
            <v>770</v>
          </cell>
          <cell r="U24">
            <v>790</v>
          </cell>
          <cell r="W24">
            <v>339</v>
          </cell>
          <cell r="X24">
            <v>321</v>
          </cell>
          <cell r="Z24">
            <v>287</v>
          </cell>
          <cell r="AA24">
            <v>292</v>
          </cell>
        </row>
        <row r="25">
          <cell r="C25">
            <v>1211</v>
          </cell>
          <cell r="E25">
            <v>882</v>
          </cell>
          <cell r="F25">
            <v>957</v>
          </cell>
          <cell r="H25">
            <v>0</v>
          </cell>
          <cell r="I25">
            <v>0</v>
          </cell>
          <cell r="K25">
            <v>8</v>
          </cell>
          <cell r="L25">
            <v>12</v>
          </cell>
          <cell r="N25">
            <v>129</v>
          </cell>
          <cell r="O25">
            <v>91</v>
          </cell>
          <cell r="Q25">
            <v>438</v>
          </cell>
          <cell r="R25">
            <v>442</v>
          </cell>
          <cell r="T25">
            <v>1062</v>
          </cell>
          <cell r="U25">
            <v>1205</v>
          </cell>
          <cell r="W25">
            <v>421</v>
          </cell>
          <cell r="X25">
            <v>461</v>
          </cell>
          <cell r="Z25">
            <v>343</v>
          </cell>
          <cell r="AA25">
            <v>392</v>
          </cell>
        </row>
        <row r="26">
          <cell r="C26">
            <v>963</v>
          </cell>
          <cell r="E26">
            <v>416</v>
          </cell>
          <cell r="F26">
            <v>363</v>
          </cell>
          <cell r="H26">
            <v>1</v>
          </cell>
          <cell r="I26">
            <v>2</v>
          </cell>
          <cell r="K26">
            <v>10</v>
          </cell>
          <cell r="L26">
            <v>13</v>
          </cell>
          <cell r="N26">
            <v>137</v>
          </cell>
          <cell r="O26">
            <v>92</v>
          </cell>
          <cell r="Q26">
            <v>162</v>
          </cell>
          <cell r="R26">
            <v>17</v>
          </cell>
          <cell r="T26">
            <v>1071</v>
          </cell>
          <cell r="U26">
            <v>952</v>
          </cell>
          <cell r="W26">
            <v>331</v>
          </cell>
          <cell r="X26">
            <v>335</v>
          </cell>
          <cell r="Z26">
            <v>232</v>
          </cell>
          <cell r="AA26">
            <v>233</v>
          </cell>
        </row>
        <row r="27">
          <cell r="C27">
            <v>984</v>
          </cell>
          <cell r="E27">
            <v>813</v>
          </cell>
          <cell r="F27">
            <v>830</v>
          </cell>
          <cell r="H27">
            <v>2</v>
          </cell>
          <cell r="I27">
            <v>0</v>
          </cell>
          <cell r="K27">
            <v>6</v>
          </cell>
          <cell r="L27">
            <v>9</v>
          </cell>
          <cell r="N27">
            <v>90</v>
          </cell>
          <cell r="O27">
            <v>71</v>
          </cell>
          <cell r="Q27">
            <v>349</v>
          </cell>
          <cell r="R27">
            <v>299</v>
          </cell>
          <cell r="T27">
            <v>857</v>
          </cell>
          <cell r="U27">
            <v>968</v>
          </cell>
          <cell r="W27">
            <v>314</v>
          </cell>
          <cell r="X27">
            <v>353</v>
          </cell>
          <cell r="Z27">
            <v>263</v>
          </cell>
          <cell r="AA27">
            <v>299</v>
          </cell>
        </row>
        <row r="28">
          <cell r="C28">
            <v>1485</v>
          </cell>
          <cell r="E28">
            <v>1244</v>
          </cell>
          <cell r="F28">
            <v>1210</v>
          </cell>
          <cell r="H28">
            <v>1</v>
          </cell>
          <cell r="I28">
            <v>1</v>
          </cell>
          <cell r="K28">
            <v>49</v>
          </cell>
          <cell r="L28">
            <v>37</v>
          </cell>
          <cell r="N28">
            <v>241</v>
          </cell>
          <cell r="O28">
            <v>159</v>
          </cell>
          <cell r="Q28">
            <v>186</v>
          </cell>
          <cell r="R28">
            <v>161</v>
          </cell>
          <cell r="T28">
            <v>1935</v>
          </cell>
          <cell r="U28">
            <v>1461</v>
          </cell>
          <cell r="W28">
            <v>455</v>
          </cell>
          <cell r="X28">
            <v>368</v>
          </cell>
          <cell r="Z28">
            <v>352</v>
          </cell>
          <cell r="AA28">
            <v>285</v>
          </cell>
        </row>
        <row r="29">
          <cell r="C29">
            <v>2283</v>
          </cell>
          <cell r="E29">
            <v>2026</v>
          </cell>
          <cell r="F29">
            <v>1939</v>
          </cell>
          <cell r="H29">
            <v>0</v>
          </cell>
          <cell r="I29">
            <v>0</v>
          </cell>
          <cell r="K29">
            <v>25</v>
          </cell>
          <cell r="L29">
            <v>34</v>
          </cell>
          <cell r="N29">
            <v>292</v>
          </cell>
          <cell r="O29">
            <v>288</v>
          </cell>
          <cell r="Q29">
            <v>144</v>
          </cell>
          <cell r="R29">
            <v>122</v>
          </cell>
          <cell r="T29">
            <v>2284</v>
          </cell>
          <cell r="U29">
            <v>2259</v>
          </cell>
          <cell r="W29">
            <v>709</v>
          </cell>
          <cell r="X29">
            <v>834</v>
          </cell>
          <cell r="Z29">
            <v>542</v>
          </cell>
          <cell r="AA29">
            <v>668</v>
          </cell>
        </row>
        <row r="30">
          <cell r="C30">
            <v>3648</v>
          </cell>
          <cell r="E30">
            <v>2413</v>
          </cell>
          <cell r="F30">
            <v>2583</v>
          </cell>
          <cell r="H30">
            <v>5</v>
          </cell>
          <cell r="I30">
            <v>7</v>
          </cell>
          <cell r="K30">
            <v>63</v>
          </cell>
          <cell r="L30">
            <v>37</v>
          </cell>
          <cell r="N30">
            <v>704</v>
          </cell>
          <cell r="O30">
            <v>556</v>
          </cell>
          <cell r="Q30">
            <v>973</v>
          </cell>
          <cell r="R30">
            <v>697</v>
          </cell>
          <cell r="T30">
            <v>4073</v>
          </cell>
          <cell r="U30">
            <v>3599</v>
          </cell>
          <cell r="W30">
            <v>1382</v>
          </cell>
          <cell r="X30">
            <v>1092</v>
          </cell>
          <cell r="Z30">
            <v>1002</v>
          </cell>
          <cell r="AA30">
            <v>854</v>
          </cell>
        </row>
      </sheetData>
      <sheetData sheetId="3" refreshError="1"/>
      <sheetData sheetId="4">
        <row r="6">
          <cell r="B6">
            <v>26135</v>
          </cell>
          <cell r="C6">
            <v>25517</v>
          </cell>
          <cell r="E6">
            <v>20763</v>
          </cell>
          <cell r="F6">
            <v>20825</v>
          </cell>
          <cell r="K6">
            <v>204</v>
          </cell>
          <cell r="L6">
            <v>214</v>
          </cell>
          <cell r="N6">
            <v>4284</v>
          </cell>
          <cell r="O6">
            <v>3911</v>
          </cell>
          <cell r="Q6">
            <v>4945</v>
          </cell>
          <cell r="R6">
            <v>4349</v>
          </cell>
          <cell r="T6">
            <v>25884</v>
          </cell>
          <cell r="U6">
            <v>25208</v>
          </cell>
          <cell r="W6">
            <v>8673</v>
          </cell>
          <cell r="X6">
            <v>8954</v>
          </cell>
          <cell r="Z6">
            <v>7568</v>
          </cell>
          <cell r="AA6">
            <v>7939</v>
          </cell>
        </row>
      </sheetData>
      <sheetData sheetId="5">
        <row r="11">
          <cell r="H11">
            <v>2308</v>
          </cell>
        </row>
        <row r="12">
          <cell r="H12">
            <v>1407</v>
          </cell>
        </row>
        <row r="13">
          <cell r="H13">
            <v>1973</v>
          </cell>
        </row>
        <row r="14">
          <cell r="H14">
            <v>2358</v>
          </cell>
        </row>
        <row r="15">
          <cell r="H15">
            <v>2280</v>
          </cell>
        </row>
        <row r="16">
          <cell r="H16">
            <v>1088</v>
          </cell>
        </row>
        <row r="17">
          <cell r="H17">
            <v>1514</v>
          </cell>
        </row>
        <row r="18">
          <cell r="H18">
            <v>1340</v>
          </cell>
        </row>
        <row r="19">
          <cell r="H19">
            <v>1648</v>
          </cell>
        </row>
        <row r="20">
          <cell r="H20">
            <v>1678</v>
          </cell>
        </row>
        <row r="21">
          <cell r="H21">
            <v>3638</v>
          </cell>
        </row>
        <row r="22">
          <cell r="H22">
            <v>1856</v>
          </cell>
        </row>
        <row r="23">
          <cell r="H23">
            <v>2180</v>
          </cell>
        </row>
        <row r="24">
          <cell r="H24">
            <v>2659</v>
          </cell>
        </row>
        <row r="25">
          <cell r="H25">
            <v>2395</v>
          </cell>
        </row>
        <row r="26">
          <cell r="H26">
            <v>1978</v>
          </cell>
        </row>
        <row r="27">
          <cell r="H27">
            <v>1948</v>
          </cell>
        </row>
        <row r="28">
          <cell r="H28">
            <v>2142</v>
          </cell>
        </row>
        <row r="29">
          <cell r="H29">
            <v>1690</v>
          </cell>
        </row>
        <row r="30">
          <cell r="H30">
            <v>1421</v>
          </cell>
        </row>
        <row r="31">
          <cell r="H31">
            <v>3422</v>
          </cell>
        </row>
        <row r="32">
          <cell r="H32">
            <v>3766</v>
          </cell>
        </row>
        <row r="33">
          <cell r="H33">
            <v>6832</v>
          </cell>
        </row>
      </sheetData>
      <sheetData sheetId="6">
        <row r="8">
          <cell r="D8">
            <v>1152</v>
          </cell>
          <cell r="G8">
            <v>0</v>
          </cell>
          <cell r="H8">
            <v>1</v>
          </cell>
          <cell r="I8">
            <v>4</v>
          </cell>
          <cell r="J8">
            <v>60</v>
          </cell>
          <cell r="K8">
            <v>18</v>
          </cell>
          <cell r="L8">
            <v>59</v>
          </cell>
          <cell r="M8">
            <v>1149</v>
          </cell>
          <cell r="P8">
            <v>412</v>
          </cell>
          <cell r="T8">
            <v>372</v>
          </cell>
          <cell r="U8">
            <v>539</v>
          </cell>
        </row>
        <row r="9">
          <cell r="D9">
            <v>522</v>
          </cell>
          <cell r="G9">
            <v>0</v>
          </cell>
          <cell r="H9">
            <v>3</v>
          </cell>
          <cell r="I9">
            <v>1</v>
          </cell>
          <cell r="J9">
            <v>32</v>
          </cell>
          <cell r="K9">
            <v>97</v>
          </cell>
          <cell r="L9">
            <v>6</v>
          </cell>
          <cell r="M9">
            <v>517</v>
          </cell>
          <cell r="P9">
            <v>187</v>
          </cell>
          <cell r="T9">
            <v>166</v>
          </cell>
          <cell r="U9">
            <v>373</v>
          </cell>
        </row>
        <row r="10">
          <cell r="D10">
            <v>721</v>
          </cell>
          <cell r="G10">
            <v>0</v>
          </cell>
          <cell r="H10">
            <v>10</v>
          </cell>
          <cell r="I10">
            <v>3</v>
          </cell>
          <cell r="J10">
            <v>37</v>
          </cell>
          <cell r="K10">
            <v>73</v>
          </cell>
          <cell r="L10">
            <v>30</v>
          </cell>
          <cell r="M10">
            <v>718</v>
          </cell>
          <cell r="P10">
            <v>278</v>
          </cell>
          <cell r="T10">
            <v>255</v>
          </cell>
          <cell r="U10">
            <v>584</v>
          </cell>
        </row>
        <row r="11">
          <cell r="D11">
            <v>1067</v>
          </cell>
          <cell r="G11">
            <v>2</v>
          </cell>
          <cell r="H11">
            <v>7</v>
          </cell>
          <cell r="I11">
            <v>8</v>
          </cell>
          <cell r="J11">
            <v>77</v>
          </cell>
          <cell r="K11">
            <v>46</v>
          </cell>
          <cell r="L11">
            <v>152</v>
          </cell>
          <cell r="M11">
            <v>1045</v>
          </cell>
          <cell r="P11">
            <v>375</v>
          </cell>
          <cell r="T11">
            <v>311</v>
          </cell>
          <cell r="U11">
            <v>678</v>
          </cell>
        </row>
        <row r="12">
          <cell r="D12">
            <v>1186</v>
          </cell>
          <cell r="G12">
            <v>0</v>
          </cell>
          <cell r="H12">
            <v>3</v>
          </cell>
          <cell r="I12">
            <v>3</v>
          </cell>
          <cell r="J12">
            <v>94</v>
          </cell>
          <cell r="K12">
            <v>33</v>
          </cell>
          <cell r="L12">
            <v>182</v>
          </cell>
          <cell r="M12">
            <v>1159</v>
          </cell>
          <cell r="P12">
            <v>380</v>
          </cell>
          <cell r="T12">
            <v>337</v>
          </cell>
          <cell r="U12">
            <v>716</v>
          </cell>
        </row>
        <row r="13">
          <cell r="D13">
            <v>481</v>
          </cell>
          <cell r="G13">
            <v>0</v>
          </cell>
          <cell r="H13">
            <v>1</v>
          </cell>
          <cell r="I13">
            <v>6</v>
          </cell>
          <cell r="J13">
            <v>41</v>
          </cell>
          <cell r="K13">
            <v>88</v>
          </cell>
          <cell r="L13">
            <v>105</v>
          </cell>
          <cell r="M13">
            <v>471</v>
          </cell>
          <cell r="P13">
            <v>172</v>
          </cell>
          <cell r="T13">
            <v>158</v>
          </cell>
          <cell r="U13">
            <v>340</v>
          </cell>
        </row>
        <row r="14">
          <cell r="D14">
            <v>670</v>
          </cell>
          <cell r="G14">
            <v>4</v>
          </cell>
          <cell r="H14">
            <v>0</v>
          </cell>
          <cell r="I14">
            <v>6</v>
          </cell>
          <cell r="J14">
            <v>60</v>
          </cell>
          <cell r="K14">
            <v>0</v>
          </cell>
          <cell r="L14">
            <v>9</v>
          </cell>
          <cell r="M14">
            <v>662</v>
          </cell>
          <cell r="P14">
            <v>241</v>
          </cell>
          <cell r="T14">
            <v>205</v>
          </cell>
          <cell r="U14">
            <v>484</v>
          </cell>
        </row>
        <row r="15">
          <cell r="D15">
            <v>522</v>
          </cell>
          <cell r="G15">
            <v>0</v>
          </cell>
          <cell r="H15">
            <v>2</v>
          </cell>
          <cell r="I15">
            <v>9</v>
          </cell>
          <cell r="J15">
            <v>46</v>
          </cell>
          <cell r="K15">
            <v>52</v>
          </cell>
          <cell r="L15">
            <v>15</v>
          </cell>
          <cell r="M15">
            <v>507</v>
          </cell>
          <cell r="P15">
            <v>153</v>
          </cell>
          <cell r="T15">
            <v>118</v>
          </cell>
          <cell r="U15">
            <v>335</v>
          </cell>
        </row>
        <row r="16">
          <cell r="D16">
            <v>603</v>
          </cell>
          <cell r="G16">
            <v>0</v>
          </cell>
          <cell r="H16">
            <v>3</v>
          </cell>
          <cell r="I16">
            <v>5</v>
          </cell>
          <cell r="J16">
            <v>24</v>
          </cell>
          <cell r="K16">
            <v>28</v>
          </cell>
          <cell r="L16">
            <v>20</v>
          </cell>
          <cell r="M16">
            <v>595</v>
          </cell>
          <cell r="P16">
            <v>252</v>
          </cell>
          <cell r="T16">
            <v>214</v>
          </cell>
          <cell r="U16">
            <v>224</v>
          </cell>
        </row>
        <row r="17">
          <cell r="D17">
            <v>662</v>
          </cell>
          <cell r="G17">
            <v>0</v>
          </cell>
          <cell r="H17">
            <v>0</v>
          </cell>
          <cell r="I17">
            <v>4</v>
          </cell>
          <cell r="J17">
            <v>44</v>
          </cell>
          <cell r="K17">
            <v>60</v>
          </cell>
          <cell r="L17">
            <v>134</v>
          </cell>
          <cell r="M17">
            <v>653</v>
          </cell>
          <cell r="P17">
            <v>256</v>
          </cell>
          <cell r="T17">
            <v>211</v>
          </cell>
          <cell r="U17">
            <v>382</v>
          </cell>
        </row>
        <row r="18">
          <cell r="D18">
            <v>1829</v>
          </cell>
          <cell r="G18">
            <v>0</v>
          </cell>
          <cell r="H18">
            <v>1</v>
          </cell>
          <cell r="I18">
            <v>10</v>
          </cell>
          <cell r="J18">
            <v>210</v>
          </cell>
          <cell r="K18">
            <v>113</v>
          </cell>
          <cell r="L18">
            <v>459</v>
          </cell>
          <cell r="M18">
            <v>1815</v>
          </cell>
          <cell r="P18">
            <v>580</v>
          </cell>
          <cell r="T18">
            <v>499</v>
          </cell>
          <cell r="U18">
            <v>1129</v>
          </cell>
        </row>
        <row r="19">
          <cell r="D19">
            <v>791</v>
          </cell>
          <cell r="G19">
            <v>0</v>
          </cell>
          <cell r="H19">
            <v>3</v>
          </cell>
          <cell r="I19">
            <v>13</v>
          </cell>
          <cell r="J19">
            <v>51</v>
          </cell>
          <cell r="K19">
            <v>56</v>
          </cell>
          <cell r="L19">
            <v>131</v>
          </cell>
          <cell r="M19">
            <v>781</v>
          </cell>
          <cell r="P19">
            <v>292</v>
          </cell>
          <cell r="T19">
            <v>260</v>
          </cell>
          <cell r="U19">
            <v>578</v>
          </cell>
        </row>
        <row r="20">
          <cell r="D20">
            <v>965</v>
          </cell>
          <cell r="G20">
            <v>0</v>
          </cell>
          <cell r="H20">
            <v>3</v>
          </cell>
          <cell r="I20">
            <v>2</v>
          </cell>
          <cell r="J20">
            <v>24</v>
          </cell>
          <cell r="K20">
            <v>186</v>
          </cell>
          <cell r="L20">
            <v>34</v>
          </cell>
          <cell r="M20">
            <v>947</v>
          </cell>
          <cell r="P20">
            <v>406</v>
          </cell>
          <cell r="T20">
            <v>352</v>
          </cell>
          <cell r="U20">
            <v>369</v>
          </cell>
        </row>
        <row r="21">
          <cell r="D21">
            <v>1142</v>
          </cell>
          <cell r="G21">
            <v>0</v>
          </cell>
          <cell r="H21">
            <v>2</v>
          </cell>
          <cell r="I21">
            <v>0</v>
          </cell>
          <cell r="J21">
            <v>67</v>
          </cell>
          <cell r="K21">
            <v>66</v>
          </cell>
          <cell r="L21">
            <v>59</v>
          </cell>
          <cell r="M21">
            <v>1133</v>
          </cell>
          <cell r="P21">
            <v>415</v>
          </cell>
          <cell r="T21">
            <v>305</v>
          </cell>
          <cell r="U21">
            <v>434</v>
          </cell>
        </row>
        <row r="22">
          <cell r="D22">
            <v>1174</v>
          </cell>
          <cell r="G22">
            <v>0</v>
          </cell>
          <cell r="H22">
            <v>6</v>
          </cell>
          <cell r="I22">
            <v>6</v>
          </cell>
          <cell r="J22">
            <v>104</v>
          </cell>
          <cell r="K22">
            <v>107</v>
          </cell>
          <cell r="L22">
            <v>92</v>
          </cell>
          <cell r="M22">
            <v>1154</v>
          </cell>
          <cell r="P22">
            <v>363</v>
          </cell>
          <cell r="T22">
            <v>308</v>
          </cell>
          <cell r="U22">
            <v>675</v>
          </cell>
        </row>
        <row r="23">
          <cell r="D23">
            <v>939</v>
          </cell>
          <cell r="G23">
            <v>1</v>
          </cell>
          <cell r="H23">
            <v>14</v>
          </cell>
          <cell r="I23">
            <v>9</v>
          </cell>
          <cell r="J23">
            <v>34</v>
          </cell>
          <cell r="K23">
            <v>263</v>
          </cell>
          <cell r="L23">
            <v>239</v>
          </cell>
          <cell r="M23">
            <v>935</v>
          </cell>
          <cell r="P23">
            <v>350</v>
          </cell>
          <cell r="T23">
            <v>302</v>
          </cell>
          <cell r="U23">
            <v>473</v>
          </cell>
        </row>
        <row r="24">
          <cell r="D24">
            <v>797</v>
          </cell>
          <cell r="G24">
            <v>1</v>
          </cell>
          <cell r="H24">
            <v>1</v>
          </cell>
          <cell r="I24">
            <v>0</v>
          </cell>
          <cell r="J24">
            <v>48</v>
          </cell>
          <cell r="K24">
            <v>52</v>
          </cell>
          <cell r="L24">
            <v>105</v>
          </cell>
          <cell r="M24">
            <v>790</v>
          </cell>
          <cell r="P24">
            <v>321</v>
          </cell>
          <cell r="T24">
            <v>292</v>
          </cell>
          <cell r="U24">
            <v>306</v>
          </cell>
        </row>
        <row r="25">
          <cell r="D25">
            <v>1211</v>
          </cell>
          <cell r="G25">
            <v>0</v>
          </cell>
          <cell r="H25">
            <v>6</v>
          </cell>
          <cell r="I25">
            <v>6</v>
          </cell>
          <cell r="J25">
            <v>91</v>
          </cell>
          <cell r="K25">
            <v>163</v>
          </cell>
          <cell r="L25">
            <v>279</v>
          </cell>
          <cell r="M25">
            <v>1205</v>
          </cell>
          <cell r="P25">
            <v>461</v>
          </cell>
          <cell r="T25">
            <v>392</v>
          </cell>
          <cell r="U25">
            <v>957</v>
          </cell>
        </row>
        <row r="26">
          <cell r="D26">
            <v>963</v>
          </cell>
          <cell r="G26">
            <v>2</v>
          </cell>
          <cell r="H26">
            <v>0</v>
          </cell>
          <cell r="I26">
            <v>13</v>
          </cell>
          <cell r="J26">
            <v>92</v>
          </cell>
          <cell r="K26">
            <v>0</v>
          </cell>
          <cell r="L26">
            <v>17</v>
          </cell>
          <cell r="M26">
            <v>952</v>
          </cell>
          <cell r="P26">
            <v>335</v>
          </cell>
          <cell r="T26">
            <v>233</v>
          </cell>
          <cell r="U26">
            <v>363</v>
          </cell>
        </row>
        <row r="27">
          <cell r="D27">
            <v>984</v>
          </cell>
          <cell r="G27">
            <v>0</v>
          </cell>
          <cell r="H27">
            <v>4</v>
          </cell>
          <cell r="I27">
            <v>5</v>
          </cell>
          <cell r="J27">
            <v>71</v>
          </cell>
          <cell r="K27">
            <v>16</v>
          </cell>
          <cell r="L27">
            <v>283</v>
          </cell>
          <cell r="M27">
            <v>968</v>
          </cell>
          <cell r="P27">
            <v>353</v>
          </cell>
          <cell r="T27">
            <v>299</v>
          </cell>
          <cell r="U27">
            <v>830</v>
          </cell>
        </row>
        <row r="28">
          <cell r="D28">
            <v>1485</v>
          </cell>
          <cell r="G28">
            <v>1</v>
          </cell>
          <cell r="H28">
            <v>23</v>
          </cell>
          <cell r="I28">
            <v>14</v>
          </cell>
          <cell r="J28">
            <v>159</v>
          </cell>
          <cell r="K28">
            <v>77</v>
          </cell>
          <cell r="L28">
            <v>84</v>
          </cell>
          <cell r="M28">
            <v>1461</v>
          </cell>
          <cell r="P28">
            <v>368</v>
          </cell>
          <cell r="T28">
            <v>285</v>
          </cell>
          <cell r="U28">
            <v>1210</v>
          </cell>
        </row>
        <row r="29">
          <cell r="D29">
            <v>2283</v>
          </cell>
          <cell r="G29">
            <v>0</v>
          </cell>
          <cell r="H29">
            <v>8</v>
          </cell>
          <cell r="I29">
            <v>26</v>
          </cell>
          <cell r="J29">
            <v>288</v>
          </cell>
          <cell r="K29">
            <v>84</v>
          </cell>
          <cell r="L29">
            <v>38</v>
          </cell>
          <cell r="M29">
            <v>2259</v>
          </cell>
          <cell r="P29">
            <v>834</v>
          </cell>
          <cell r="T29">
            <v>668</v>
          </cell>
          <cell r="U29">
            <v>1939</v>
          </cell>
        </row>
        <row r="30">
          <cell r="D30">
            <v>3648</v>
          </cell>
          <cell r="G30">
            <v>7</v>
          </cell>
          <cell r="H30">
            <v>20</v>
          </cell>
          <cell r="I30">
            <v>17</v>
          </cell>
          <cell r="J30">
            <v>556</v>
          </cell>
          <cell r="K30">
            <v>638</v>
          </cell>
          <cell r="L30">
            <v>59</v>
          </cell>
          <cell r="M30">
            <v>3599</v>
          </cell>
          <cell r="P30">
            <v>1092</v>
          </cell>
          <cell r="T30">
            <v>854</v>
          </cell>
          <cell r="U30">
            <v>2583</v>
          </cell>
        </row>
      </sheetData>
      <sheetData sheetId="7" refreshError="1"/>
      <sheetData sheetId="8">
        <row r="8">
          <cell r="D8">
            <v>2374</v>
          </cell>
          <cell r="G8">
            <v>2</v>
          </cell>
          <cell r="J8">
            <v>214</v>
          </cell>
          <cell r="M8">
            <v>2368</v>
          </cell>
          <cell r="P8">
            <v>865</v>
          </cell>
          <cell r="T8">
            <v>796</v>
          </cell>
          <cell r="V8">
            <v>10</v>
          </cell>
          <cell r="W8">
            <v>158</v>
          </cell>
        </row>
        <row r="9">
          <cell r="D9">
            <v>1350</v>
          </cell>
          <cell r="G9">
            <v>0</v>
          </cell>
          <cell r="J9">
            <v>175</v>
          </cell>
          <cell r="M9">
            <v>1342</v>
          </cell>
          <cell r="P9">
            <v>540</v>
          </cell>
          <cell r="T9">
            <v>488</v>
          </cell>
          <cell r="V9">
            <v>10</v>
          </cell>
          <cell r="W9">
            <v>261</v>
          </cell>
        </row>
        <row r="10">
          <cell r="D10">
            <v>1875</v>
          </cell>
          <cell r="G10">
            <v>1</v>
          </cell>
          <cell r="J10">
            <v>273</v>
          </cell>
          <cell r="M10">
            <v>1862</v>
          </cell>
          <cell r="P10">
            <v>734</v>
          </cell>
          <cell r="T10">
            <v>655</v>
          </cell>
          <cell r="V10">
            <v>13</v>
          </cell>
          <cell r="W10">
            <v>309</v>
          </cell>
        </row>
        <row r="11">
          <cell r="D11">
            <v>2274</v>
          </cell>
          <cell r="G11">
            <v>2</v>
          </cell>
          <cell r="J11">
            <v>299</v>
          </cell>
          <cell r="M11">
            <v>2225</v>
          </cell>
          <cell r="P11">
            <v>787</v>
          </cell>
          <cell r="T11">
            <v>682</v>
          </cell>
          <cell r="V11">
            <v>22</v>
          </cell>
          <cell r="W11">
            <v>593</v>
          </cell>
        </row>
        <row r="12">
          <cell r="D12">
            <v>2394</v>
          </cell>
          <cell r="G12">
            <v>1</v>
          </cell>
          <cell r="J12">
            <v>242</v>
          </cell>
          <cell r="M12">
            <v>2342</v>
          </cell>
          <cell r="P12">
            <v>828</v>
          </cell>
          <cell r="T12">
            <v>758</v>
          </cell>
          <cell r="V12">
            <v>13</v>
          </cell>
          <cell r="W12">
            <v>387</v>
          </cell>
        </row>
        <row r="13">
          <cell r="D13">
            <v>1087</v>
          </cell>
          <cell r="G13">
            <v>1</v>
          </cell>
          <cell r="J13">
            <v>147</v>
          </cell>
          <cell r="M13">
            <v>1069</v>
          </cell>
          <cell r="P13">
            <v>357</v>
          </cell>
          <cell r="T13">
            <v>327</v>
          </cell>
          <cell r="V13">
            <v>13</v>
          </cell>
          <cell r="W13">
            <v>384</v>
          </cell>
        </row>
        <row r="14">
          <cell r="D14">
            <v>1421</v>
          </cell>
          <cell r="G14">
            <v>6</v>
          </cell>
          <cell r="J14">
            <v>203</v>
          </cell>
          <cell r="M14">
            <v>1405</v>
          </cell>
          <cell r="P14">
            <v>487</v>
          </cell>
          <cell r="T14">
            <v>415</v>
          </cell>
          <cell r="V14">
            <v>21</v>
          </cell>
          <cell r="W14">
            <v>51</v>
          </cell>
        </row>
        <row r="15">
          <cell r="D15">
            <v>1212</v>
          </cell>
          <cell r="G15">
            <v>1</v>
          </cell>
          <cell r="J15">
            <v>152</v>
          </cell>
          <cell r="M15">
            <v>1188</v>
          </cell>
          <cell r="P15">
            <v>386</v>
          </cell>
          <cell r="T15">
            <v>325</v>
          </cell>
          <cell r="V15">
            <v>18</v>
          </cell>
          <cell r="W15">
            <v>161</v>
          </cell>
        </row>
        <row r="16">
          <cell r="D16">
            <v>1704</v>
          </cell>
          <cell r="G16">
            <v>2</v>
          </cell>
          <cell r="J16">
            <v>201</v>
          </cell>
          <cell r="M16">
            <v>1682</v>
          </cell>
          <cell r="P16">
            <v>650</v>
          </cell>
          <cell r="T16">
            <v>569</v>
          </cell>
          <cell r="V16">
            <v>19</v>
          </cell>
          <cell r="W16">
            <v>169</v>
          </cell>
        </row>
        <row r="17">
          <cell r="D17">
            <v>1609</v>
          </cell>
          <cell r="G17">
            <v>1</v>
          </cell>
          <cell r="J17">
            <v>243</v>
          </cell>
          <cell r="M17">
            <v>1586</v>
          </cell>
          <cell r="P17">
            <v>621</v>
          </cell>
          <cell r="T17">
            <v>526</v>
          </cell>
          <cell r="V17">
            <v>6</v>
          </cell>
          <cell r="W17">
            <v>355</v>
          </cell>
        </row>
        <row r="18">
          <cell r="D18">
            <v>3267</v>
          </cell>
          <cell r="G18">
            <v>2</v>
          </cell>
          <cell r="J18">
            <v>423</v>
          </cell>
          <cell r="M18">
            <v>3248</v>
          </cell>
          <cell r="P18">
            <v>1028</v>
          </cell>
          <cell r="T18">
            <v>896</v>
          </cell>
          <cell r="V18">
            <v>14</v>
          </cell>
          <cell r="W18">
            <v>1005</v>
          </cell>
        </row>
        <row r="19">
          <cell r="D19">
            <v>1820</v>
          </cell>
          <cell r="G19">
            <v>1</v>
          </cell>
          <cell r="J19">
            <v>224</v>
          </cell>
          <cell r="M19">
            <v>1799</v>
          </cell>
          <cell r="P19">
            <v>657</v>
          </cell>
          <cell r="T19">
            <v>600</v>
          </cell>
          <cell r="V19">
            <v>21</v>
          </cell>
          <cell r="W19">
            <v>470</v>
          </cell>
        </row>
        <row r="20">
          <cell r="D20">
            <v>2208</v>
          </cell>
          <cell r="G20">
            <v>0</v>
          </cell>
          <cell r="J20">
            <v>294</v>
          </cell>
          <cell r="M20">
            <v>2171</v>
          </cell>
          <cell r="P20">
            <v>875</v>
          </cell>
          <cell r="T20">
            <v>771</v>
          </cell>
          <cell r="V20">
            <v>7</v>
          </cell>
          <cell r="W20">
            <v>338</v>
          </cell>
        </row>
        <row r="21">
          <cell r="D21">
            <v>2256</v>
          </cell>
          <cell r="G21">
            <v>2</v>
          </cell>
          <cell r="J21">
            <v>253</v>
          </cell>
          <cell r="M21">
            <v>2232</v>
          </cell>
          <cell r="P21">
            <v>809</v>
          </cell>
          <cell r="T21">
            <v>643</v>
          </cell>
          <cell r="V21">
            <v>3</v>
          </cell>
          <cell r="W21">
            <v>244</v>
          </cell>
        </row>
        <row r="22">
          <cell r="D22">
            <v>2361</v>
          </cell>
          <cell r="G22">
            <v>5</v>
          </cell>
          <cell r="J22">
            <v>331</v>
          </cell>
          <cell r="M22">
            <v>2336</v>
          </cell>
          <cell r="P22">
            <v>731</v>
          </cell>
          <cell r="T22">
            <v>635</v>
          </cell>
          <cell r="V22">
            <v>32</v>
          </cell>
          <cell r="W22">
            <v>409</v>
          </cell>
        </row>
        <row r="23">
          <cell r="D23">
            <v>1964</v>
          </cell>
          <cell r="G23">
            <v>2</v>
          </cell>
          <cell r="J23">
            <v>189</v>
          </cell>
          <cell r="M23">
            <v>1953</v>
          </cell>
          <cell r="P23">
            <v>703</v>
          </cell>
          <cell r="T23">
            <v>619</v>
          </cell>
          <cell r="V23">
            <v>27</v>
          </cell>
          <cell r="W23">
            <v>882</v>
          </cell>
        </row>
        <row r="24">
          <cell r="D24">
            <v>2089</v>
          </cell>
          <cell r="G24">
            <v>1</v>
          </cell>
          <cell r="J24">
            <v>223</v>
          </cell>
          <cell r="M24">
            <v>2066</v>
          </cell>
          <cell r="P24">
            <v>858</v>
          </cell>
          <cell r="T24">
            <v>804</v>
          </cell>
          <cell r="V24">
            <v>6</v>
          </cell>
          <cell r="W24">
            <v>418</v>
          </cell>
        </row>
        <row r="25">
          <cell r="D25">
            <v>2328</v>
          </cell>
          <cell r="G25">
            <v>0</v>
          </cell>
          <cell r="J25">
            <v>253</v>
          </cell>
          <cell r="M25">
            <v>2313</v>
          </cell>
          <cell r="P25">
            <v>865</v>
          </cell>
          <cell r="T25">
            <v>757</v>
          </cell>
          <cell r="V25">
            <v>17</v>
          </cell>
          <cell r="W25">
            <v>683</v>
          </cell>
        </row>
        <row r="26">
          <cell r="D26">
            <v>1539</v>
          </cell>
          <cell r="G26">
            <v>2</v>
          </cell>
          <cell r="J26">
            <v>144</v>
          </cell>
          <cell r="M26">
            <v>1519</v>
          </cell>
          <cell r="P26">
            <v>501</v>
          </cell>
          <cell r="T26">
            <v>362</v>
          </cell>
          <cell r="V26">
            <v>20</v>
          </cell>
          <cell r="W26">
            <v>30</v>
          </cell>
        </row>
        <row r="27">
          <cell r="D27">
            <v>1665</v>
          </cell>
          <cell r="G27">
            <v>0</v>
          </cell>
          <cell r="J27">
            <v>146</v>
          </cell>
          <cell r="M27">
            <v>1638</v>
          </cell>
          <cell r="P27">
            <v>605</v>
          </cell>
          <cell r="T27">
            <v>512</v>
          </cell>
          <cell r="V27">
            <v>13</v>
          </cell>
          <cell r="W27">
            <v>355</v>
          </cell>
        </row>
        <row r="28">
          <cell r="D28">
            <v>2626</v>
          </cell>
          <cell r="G28">
            <v>1</v>
          </cell>
          <cell r="J28">
            <v>297</v>
          </cell>
          <cell r="M28">
            <v>2572</v>
          </cell>
          <cell r="P28">
            <v>718</v>
          </cell>
          <cell r="T28">
            <v>590</v>
          </cell>
          <cell r="V28">
            <v>60</v>
          </cell>
          <cell r="W28">
            <v>310</v>
          </cell>
        </row>
        <row r="29">
          <cell r="D29">
            <v>3595</v>
          </cell>
          <cell r="G29">
            <v>3</v>
          </cell>
          <cell r="J29">
            <v>470</v>
          </cell>
          <cell r="M29">
            <v>3560</v>
          </cell>
          <cell r="P29">
            <v>1264</v>
          </cell>
          <cell r="T29">
            <v>1012</v>
          </cell>
          <cell r="V29">
            <v>53</v>
          </cell>
          <cell r="W29">
            <v>137</v>
          </cell>
        </row>
        <row r="30">
          <cell r="D30">
            <v>6296</v>
          </cell>
          <cell r="G30">
            <v>16</v>
          </cell>
          <cell r="J30">
            <v>825</v>
          </cell>
          <cell r="M30">
            <v>6207</v>
          </cell>
          <cell r="P30">
            <v>1961</v>
          </cell>
          <cell r="T30">
            <v>1593</v>
          </cell>
          <cell r="V30">
            <v>87</v>
          </cell>
          <cell r="W30">
            <v>1147</v>
          </cell>
        </row>
      </sheetData>
      <sheetData sheetId="9" refreshError="1"/>
      <sheetData sheetId="10">
        <row r="12">
          <cell r="F12">
            <v>1275</v>
          </cell>
          <cell r="G12">
            <v>1280</v>
          </cell>
        </row>
        <row r="13">
          <cell r="F13">
            <v>984</v>
          </cell>
          <cell r="G13">
            <v>1020</v>
          </cell>
        </row>
        <row r="14">
          <cell r="F14">
            <v>1511</v>
          </cell>
          <cell r="G14">
            <v>1520</v>
          </cell>
        </row>
        <row r="15">
          <cell r="F15">
            <v>1529</v>
          </cell>
          <cell r="G15">
            <v>1575</v>
          </cell>
        </row>
        <row r="16">
          <cell r="F16">
            <v>1501</v>
          </cell>
          <cell r="G16">
            <v>1505</v>
          </cell>
        </row>
        <row r="17">
          <cell r="F17">
            <v>847</v>
          </cell>
          <cell r="G17">
            <v>843</v>
          </cell>
        </row>
        <row r="18">
          <cell r="F18">
            <v>1218</v>
          </cell>
          <cell r="G18">
            <v>1298</v>
          </cell>
        </row>
        <row r="19">
          <cell r="F19">
            <v>769</v>
          </cell>
          <cell r="G19">
            <v>845</v>
          </cell>
        </row>
        <row r="20">
          <cell r="F20">
            <v>864</v>
          </cell>
          <cell r="G20">
            <v>864</v>
          </cell>
        </row>
        <row r="21">
          <cell r="F21">
            <v>1132</v>
          </cell>
          <cell r="G21">
            <v>1046</v>
          </cell>
        </row>
        <row r="22">
          <cell r="F22">
            <v>2088</v>
          </cell>
          <cell r="G22">
            <v>2098</v>
          </cell>
        </row>
        <row r="23">
          <cell r="F23">
            <v>1592</v>
          </cell>
          <cell r="G23">
            <v>1309</v>
          </cell>
        </row>
        <row r="24">
          <cell r="F24">
            <v>1136</v>
          </cell>
          <cell r="G24">
            <v>1154</v>
          </cell>
        </row>
        <row r="25">
          <cell r="F25">
            <v>1261</v>
          </cell>
          <cell r="G25">
            <v>1285</v>
          </cell>
        </row>
        <row r="26">
          <cell r="F26">
            <v>1717</v>
          </cell>
          <cell r="G26">
            <v>1754</v>
          </cell>
        </row>
        <row r="27">
          <cell r="F27">
            <v>1116</v>
          </cell>
          <cell r="G27">
            <v>1157</v>
          </cell>
        </row>
        <row r="28">
          <cell r="F28">
            <v>1137</v>
          </cell>
          <cell r="G28">
            <v>1163</v>
          </cell>
        </row>
        <row r="29">
          <cell r="F29">
            <v>2108</v>
          </cell>
          <cell r="G29">
            <v>2165</v>
          </cell>
        </row>
        <row r="30">
          <cell r="F30">
            <v>789</v>
          </cell>
          <cell r="G30">
            <v>777</v>
          </cell>
        </row>
        <row r="31">
          <cell r="F31">
            <v>1588</v>
          </cell>
          <cell r="G31">
            <v>1597</v>
          </cell>
        </row>
        <row r="32">
          <cell r="F32">
            <v>2407</v>
          </cell>
          <cell r="G32">
            <v>2325</v>
          </cell>
        </row>
        <row r="33">
          <cell r="F33">
            <v>3541</v>
          </cell>
          <cell r="G33">
            <v>3551</v>
          </cell>
        </row>
        <row r="34">
          <cell r="F34">
            <v>5167</v>
          </cell>
          <cell r="G34">
            <v>5195</v>
          </cell>
        </row>
      </sheetData>
      <sheetData sheetId="11">
        <row r="8">
          <cell r="D8">
            <v>1187</v>
          </cell>
          <cell r="G8">
            <v>2</v>
          </cell>
          <cell r="H8">
            <v>4</v>
          </cell>
          <cell r="I8">
            <v>4</v>
          </cell>
          <cell r="J8">
            <v>71</v>
          </cell>
          <cell r="K8">
            <v>44</v>
          </cell>
          <cell r="L8">
            <v>92</v>
          </cell>
          <cell r="M8">
            <v>1184</v>
          </cell>
          <cell r="P8">
            <v>400</v>
          </cell>
          <cell r="T8">
            <v>362</v>
          </cell>
          <cell r="U8">
            <v>586</v>
          </cell>
        </row>
        <row r="9">
          <cell r="D9">
            <v>560</v>
          </cell>
          <cell r="G9">
            <v>0</v>
          </cell>
          <cell r="H9">
            <v>7</v>
          </cell>
          <cell r="I9">
            <v>8</v>
          </cell>
          <cell r="J9">
            <v>45</v>
          </cell>
          <cell r="K9">
            <v>160</v>
          </cell>
          <cell r="L9">
            <v>29</v>
          </cell>
          <cell r="M9">
            <v>538</v>
          </cell>
          <cell r="P9">
            <v>188</v>
          </cell>
          <cell r="T9">
            <v>158</v>
          </cell>
          <cell r="U9">
            <v>312</v>
          </cell>
        </row>
        <row r="10">
          <cell r="D10">
            <v>766</v>
          </cell>
          <cell r="G10">
            <v>0</v>
          </cell>
          <cell r="H10">
            <v>4</v>
          </cell>
          <cell r="I10">
            <v>0</v>
          </cell>
          <cell r="J10">
            <v>32</v>
          </cell>
          <cell r="K10">
            <v>72</v>
          </cell>
          <cell r="L10">
            <v>70</v>
          </cell>
          <cell r="M10">
            <v>761</v>
          </cell>
          <cell r="P10">
            <v>288</v>
          </cell>
          <cell r="T10">
            <v>259</v>
          </cell>
          <cell r="U10">
            <v>535</v>
          </cell>
        </row>
        <row r="11">
          <cell r="D11">
            <v>1113</v>
          </cell>
          <cell r="G11">
            <v>0</v>
          </cell>
          <cell r="H11">
            <v>2</v>
          </cell>
          <cell r="I11">
            <v>10</v>
          </cell>
          <cell r="J11">
            <v>92</v>
          </cell>
          <cell r="K11">
            <v>49</v>
          </cell>
          <cell r="L11">
            <v>235</v>
          </cell>
          <cell r="M11">
            <v>1102</v>
          </cell>
          <cell r="P11">
            <v>369</v>
          </cell>
          <cell r="T11">
            <v>314</v>
          </cell>
          <cell r="U11">
            <v>650</v>
          </cell>
        </row>
        <row r="12">
          <cell r="D12">
            <v>1237</v>
          </cell>
          <cell r="G12">
            <v>0</v>
          </cell>
          <cell r="H12">
            <v>3</v>
          </cell>
          <cell r="I12">
            <v>4</v>
          </cell>
          <cell r="J12">
            <v>121</v>
          </cell>
          <cell r="K12">
            <v>29</v>
          </cell>
          <cell r="L12">
            <v>203</v>
          </cell>
          <cell r="M12">
            <v>1216</v>
          </cell>
          <cell r="P12">
            <v>447</v>
          </cell>
          <cell r="T12">
            <v>377</v>
          </cell>
          <cell r="U12">
            <v>663</v>
          </cell>
        </row>
        <row r="13">
          <cell r="D13">
            <v>435</v>
          </cell>
          <cell r="G13">
            <v>0</v>
          </cell>
          <cell r="H13">
            <v>0</v>
          </cell>
          <cell r="I13">
            <v>4</v>
          </cell>
          <cell r="J13">
            <v>34</v>
          </cell>
          <cell r="K13">
            <v>45</v>
          </cell>
          <cell r="L13">
            <v>102</v>
          </cell>
          <cell r="M13">
            <v>430</v>
          </cell>
          <cell r="P13">
            <v>144</v>
          </cell>
          <cell r="T13">
            <v>134</v>
          </cell>
          <cell r="U13">
            <v>381</v>
          </cell>
        </row>
        <row r="14">
          <cell r="D14">
            <v>685</v>
          </cell>
          <cell r="G14">
            <v>4</v>
          </cell>
          <cell r="H14">
            <v>0</v>
          </cell>
          <cell r="I14">
            <v>3</v>
          </cell>
          <cell r="J14">
            <v>69</v>
          </cell>
          <cell r="K14">
            <v>2</v>
          </cell>
          <cell r="L14">
            <v>15</v>
          </cell>
          <cell r="M14">
            <v>673</v>
          </cell>
          <cell r="P14">
            <v>229</v>
          </cell>
          <cell r="T14">
            <v>202</v>
          </cell>
          <cell r="U14">
            <v>459</v>
          </cell>
        </row>
        <row r="15">
          <cell r="D15">
            <v>590</v>
          </cell>
          <cell r="G15">
            <v>0</v>
          </cell>
          <cell r="H15">
            <v>5</v>
          </cell>
          <cell r="I15">
            <v>5</v>
          </cell>
          <cell r="J15">
            <v>55</v>
          </cell>
          <cell r="K15">
            <v>68</v>
          </cell>
          <cell r="L15">
            <v>40</v>
          </cell>
          <cell r="M15">
            <v>578</v>
          </cell>
          <cell r="P15">
            <v>170</v>
          </cell>
          <cell r="T15">
            <v>129</v>
          </cell>
          <cell r="U15">
            <v>334</v>
          </cell>
        </row>
        <row r="16">
          <cell r="D16">
            <v>610</v>
          </cell>
          <cell r="G16">
            <v>0</v>
          </cell>
          <cell r="H16">
            <v>4</v>
          </cell>
          <cell r="I16">
            <v>4</v>
          </cell>
          <cell r="J16">
            <v>39</v>
          </cell>
          <cell r="K16">
            <v>50</v>
          </cell>
          <cell r="L16">
            <v>9</v>
          </cell>
          <cell r="M16">
            <v>605</v>
          </cell>
          <cell r="P16">
            <v>235</v>
          </cell>
          <cell r="T16">
            <v>199</v>
          </cell>
          <cell r="U16">
            <v>251</v>
          </cell>
        </row>
        <row r="17">
          <cell r="D17">
            <v>710</v>
          </cell>
          <cell r="G17">
            <v>0</v>
          </cell>
          <cell r="H17">
            <v>4</v>
          </cell>
          <cell r="I17">
            <v>0</v>
          </cell>
          <cell r="J17">
            <v>57</v>
          </cell>
          <cell r="K17">
            <v>34</v>
          </cell>
          <cell r="L17">
            <v>115</v>
          </cell>
          <cell r="M17">
            <v>703</v>
          </cell>
          <cell r="P17">
            <v>250</v>
          </cell>
          <cell r="T17">
            <v>205</v>
          </cell>
          <cell r="U17">
            <v>389</v>
          </cell>
        </row>
        <row r="18">
          <cell r="D18">
            <v>1977</v>
          </cell>
          <cell r="G18">
            <v>0</v>
          </cell>
          <cell r="H18">
            <v>8</v>
          </cell>
          <cell r="I18">
            <v>1</v>
          </cell>
          <cell r="J18">
            <v>269</v>
          </cell>
          <cell r="K18">
            <v>94</v>
          </cell>
          <cell r="L18">
            <v>404</v>
          </cell>
          <cell r="M18">
            <v>1971</v>
          </cell>
          <cell r="P18">
            <v>583</v>
          </cell>
          <cell r="T18">
            <v>474</v>
          </cell>
          <cell r="U18">
            <v>1159</v>
          </cell>
        </row>
        <row r="19">
          <cell r="D19">
            <v>810</v>
          </cell>
          <cell r="G19">
            <v>1</v>
          </cell>
          <cell r="H19">
            <v>3</v>
          </cell>
          <cell r="I19">
            <v>20</v>
          </cell>
          <cell r="J19">
            <v>98</v>
          </cell>
          <cell r="K19">
            <v>81</v>
          </cell>
          <cell r="L19">
            <v>218</v>
          </cell>
          <cell r="M19">
            <v>803</v>
          </cell>
          <cell r="P19">
            <v>255</v>
          </cell>
          <cell r="T19">
            <v>215</v>
          </cell>
          <cell r="U19">
            <v>691</v>
          </cell>
        </row>
        <row r="20">
          <cell r="D20">
            <v>958</v>
          </cell>
          <cell r="G20">
            <v>0</v>
          </cell>
          <cell r="H20">
            <v>4</v>
          </cell>
          <cell r="I20">
            <v>0</v>
          </cell>
          <cell r="J20">
            <v>45</v>
          </cell>
          <cell r="K20">
            <v>131</v>
          </cell>
          <cell r="L20">
            <v>55</v>
          </cell>
          <cell r="M20">
            <v>946</v>
          </cell>
          <cell r="P20">
            <v>390</v>
          </cell>
          <cell r="T20">
            <v>301</v>
          </cell>
          <cell r="U20">
            <v>368</v>
          </cell>
        </row>
        <row r="21">
          <cell r="D21">
            <v>1366</v>
          </cell>
          <cell r="G21">
            <v>2</v>
          </cell>
          <cell r="H21">
            <v>6</v>
          </cell>
          <cell r="I21">
            <v>0</v>
          </cell>
          <cell r="J21">
            <v>100</v>
          </cell>
          <cell r="K21">
            <v>68</v>
          </cell>
          <cell r="L21">
            <v>64</v>
          </cell>
          <cell r="M21">
            <v>1346</v>
          </cell>
          <cell r="P21">
            <v>478</v>
          </cell>
          <cell r="T21">
            <v>302</v>
          </cell>
          <cell r="U21">
            <v>449</v>
          </cell>
        </row>
        <row r="22">
          <cell r="D22">
            <v>1193</v>
          </cell>
          <cell r="G22">
            <v>3</v>
          </cell>
          <cell r="H22">
            <v>8</v>
          </cell>
          <cell r="I22">
            <v>6</v>
          </cell>
          <cell r="J22">
            <v>146</v>
          </cell>
          <cell r="K22">
            <v>166</v>
          </cell>
          <cell r="L22">
            <v>99</v>
          </cell>
          <cell r="M22">
            <v>1183</v>
          </cell>
          <cell r="P22">
            <v>371</v>
          </cell>
          <cell r="T22">
            <v>314</v>
          </cell>
          <cell r="U22">
            <v>728</v>
          </cell>
        </row>
        <row r="23">
          <cell r="D23">
            <v>936</v>
          </cell>
          <cell r="G23">
            <v>0</v>
          </cell>
          <cell r="H23">
            <v>14</v>
          </cell>
          <cell r="I23">
            <v>5</v>
          </cell>
          <cell r="J23">
            <v>43</v>
          </cell>
          <cell r="K23">
            <v>191</v>
          </cell>
          <cell r="L23">
            <v>364</v>
          </cell>
          <cell r="M23">
            <v>926</v>
          </cell>
          <cell r="P23">
            <v>337</v>
          </cell>
          <cell r="T23">
            <v>298</v>
          </cell>
          <cell r="U23">
            <v>448</v>
          </cell>
        </row>
        <row r="24">
          <cell r="D24">
            <v>783</v>
          </cell>
          <cell r="G24">
            <v>0</v>
          </cell>
          <cell r="H24">
            <v>6</v>
          </cell>
          <cell r="I24">
            <v>1</v>
          </cell>
          <cell r="J24">
            <v>38</v>
          </cell>
          <cell r="K24">
            <v>61</v>
          </cell>
          <cell r="L24">
            <v>213</v>
          </cell>
          <cell r="M24">
            <v>770</v>
          </cell>
          <cell r="P24">
            <v>339</v>
          </cell>
          <cell r="T24">
            <v>287</v>
          </cell>
          <cell r="U24">
            <v>317</v>
          </cell>
        </row>
        <row r="25">
          <cell r="D25">
            <v>1067</v>
          </cell>
          <cell r="G25">
            <v>0</v>
          </cell>
          <cell r="H25">
            <v>2</v>
          </cell>
          <cell r="I25">
            <v>6</v>
          </cell>
          <cell r="J25">
            <v>129</v>
          </cell>
          <cell r="K25">
            <v>146</v>
          </cell>
          <cell r="L25">
            <v>292</v>
          </cell>
          <cell r="M25">
            <v>1062</v>
          </cell>
          <cell r="P25">
            <v>421</v>
          </cell>
          <cell r="T25">
            <v>343</v>
          </cell>
          <cell r="U25">
            <v>882</v>
          </cell>
        </row>
        <row r="26">
          <cell r="D26">
            <v>1088</v>
          </cell>
          <cell r="G26">
            <v>1</v>
          </cell>
          <cell r="H26">
            <v>1</v>
          </cell>
          <cell r="I26">
            <v>9</v>
          </cell>
          <cell r="J26">
            <v>137</v>
          </cell>
          <cell r="K26">
            <v>7</v>
          </cell>
          <cell r="L26">
            <v>155</v>
          </cell>
          <cell r="M26">
            <v>1071</v>
          </cell>
          <cell r="P26">
            <v>331</v>
          </cell>
          <cell r="T26">
            <v>232</v>
          </cell>
          <cell r="U26">
            <v>416</v>
          </cell>
        </row>
        <row r="27">
          <cell r="D27">
            <v>865</v>
          </cell>
          <cell r="G27">
            <v>2</v>
          </cell>
          <cell r="H27">
            <v>4</v>
          </cell>
          <cell r="I27">
            <v>2</v>
          </cell>
          <cell r="J27">
            <v>90</v>
          </cell>
          <cell r="K27">
            <v>42</v>
          </cell>
          <cell r="L27">
            <v>307</v>
          </cell>
          <cell r="M27">
            <v>857</v>
          </cell>
          <cell r="P27">
            <v>314</v>
          </cell>
          <cell r="T27">
            <v>263</v>
          </cell>
          <cell r="U27">
            <v>813</v>
          </cell>
        </row>
        <row r="28">
          <cell r="D28">
            <v>1986</v>
          </cell>
          <cell r="G28">
            <v>1</v>
          </cell>
          <cell r="H28">
            <v>31</v>
          </cell>
          <cell r="I28">
            <v>18</v>
          </cell>
          <cell r="J28">
            <v>241</v>
          </cell>
          <cell r="K28">
            <v>85</v>
          </cell>
          <cell r="L28">
            <v>101</v>
          </cell>
          <cell r="M28">
            <v>1935</v>
          </cell>
          <cell r="P28">
            <v>455</v>
          </cell>
          <cell r="T28">
            <v>352</v>
          </cell>
          <cell r="U28">
            <v>1244</v>
          </cell>
        </row>
        <row r="29">
          <cell r="D29">
            <v>2329</v>
          </cell>
          <cell r="G29">
            <v>0</v>
          </cell>
          <cell r="H29">
            <v>11</v>
          </cell>
          <cell r="I29">
            <v>14</v>
          </cell>
          <cell r="J29">
            <v>292</v>
          </cell>
          <cell r="K29">
            <v>95</v>
          </cell>
          <cell r="L29">
            <v>49</v>
          </cell>
          <cell r="M29">
            <v>2284</v>
          </cell>
          <cell r="P29">
            <v>709</v>
          </cell>
          <cell r="T29">
            <v>542</v>
          </cell>
          <cell r="U29">
            <v>2026</v>
          </cell>
        </row>
        <row r="30">
          <cell r="D30">
            <v>4135</v>
          </cell>
          <cell r="G30">
            <v>5</v>
          </cell>
          <cell r="H30">
            <v>48</v>
          </cell>
          <cell r="I30">
            <v>15</v>
          </cell>
          <cell r="J30">
            <v>704</v>
          </cell>
          <cell r="K30">
            <v>890</v>
          </cell>
          <cell r="L30">
            <v>83</v>
          </cell>
          <cell r="M30">
            <v>4073</v>
          </cell>
          <cell r="P30">
            <v>1382</v>
          </cell>
          <cell r="T30">
            <v>1002</v>
          </cell>
          <cell r="U30">
            <v>2413</v>
          </cell>
        </row>
      </sheetData>
      <sheetData sheetId="12" refreshError="1"/>
      <sheetData sheetId="13">
        <row r="8">
          <cell r="G8">
            <v>5</v>
          </cell>
          <cell r="J8">
            <v>256</v>
          </cell>
          <cell r="M8">
            <v>2295</v>
          </cell>
          <cell r="P8">
            <v>770</v>
          </cell>
          <cell r="T8">
            <v>690</v>
          </cell>
          <cell r="U8">
            <v>16</v>
          </cell>
          <cell r="V8">
            <v>277</v>
          </cell>
        </row>
        <row r="9">
          <cell r="G9">
            <v>0</v>
          </cell>
          <cell r="J9">
            <v>205</v>
          </cell>
          <cell r="M9">
            <v>1364</v>
          </cell>
          <cell r="P9">
            <v>453</v>
          </cell>
          <cell r="T9">
            <v>402</v>
          </cell>
          <cell r="U9">
            <v>22</v>
          </cell>
          <cell r="V9">
            <v>400</v>
          </cell>
        </row>
        <row r="10">
          <cell r="G10">
            <v>0</v>
          </cell>
          <cell r="J10">
            <v>304</v>
          </cell>
          <cell r="M10">
            <v>1961</v>
          </cell>
          <cell r="P10">
            <v>701</v>
          </cell>
          <cell r="T10">
            <v>624</v>
          </cell>
          <cell r="U10">
            <v>4</v>
          </cell>
          <cell r="V10">
            <v>322</v>
          </cell>
        </row>
        <row r="11">
          <cell r="G11">
            <v>3</v>
          </cell>
          <cell r="J11">
            <v>320</v>
          </cell>
          <cell r="M11">
            <v>2336</v>
          </cell>
          <cell r="P11">
            <v>807</v>
          </cell>
          <cell r="T11">
            <v>717</v>
          </cell>
          <cell r="U11">
            <v>21</v>
          </cell>
          <cell r="V11">
            <v>604</v>
          </cell>
        </row>
        <row r="12">
          <cell r="G12">
            <v>0</v>
          </cell>
          <cell r="J12">
            <v>293</v>
          </cell>
          <cell r="M12">
            <v>2247</v>
          </cell>
          <cell r="P12">
            <v>827</v>
          </cell>
          <cell r="T12">
            <v>715</v>
          </cell>
          <cell r="U12">
            <v>16</v>
          </cell>
          <cell r="V12">
            <v>420</v>
          </cell>
        </row>
        <row r="13">
          <cell r="G13">
            <v>2</v>
          </cell>
          <cell r="J13">
            <v>165</v>
          </cell>
          <cell r="M13">
            <v>1080</v>
          </cell>
          <cell r="P13">
            <v>351</v>
          </cell>
          <cell r="T13">
            <v>327</v>
          </cell>
          <cell r="U13">
            <v>11</v>
          </cell>
          <cell r="V13">
            <v>440</v>
          </cell>
        </row>
        <row r="14">
          <cell r="G14">
            <v>6</v>
          </cell>
          <cell r="J14">
            <v>235</v>
          </cell>
          <cell r="M14">
            <v>1493</v>
          </cell>
          <cell r="P14">
            <v>481</v>
          </cell>
          <cell r="T14">
            <v>428</v>
          </cell>
          <cell r="U14">
            <v>9</v>
          </cell>
          <cell r="V14">
            <v>68</v>
          </cell>
        </row>
        <row r="15">
          <cell r="G15">
            <v>0</v>
          </cell>
          <cell r="J15">
            <v>171</v>
          </cell>
          <cell r="M15">
            <v>1318</v>
          </cell>
          <cell r="P15">
            <v>423</v>
          </cell>
          <cell r="T15">
            <v>352</v>
          </cell>
          <cell r="U15">
            <v>20</v>
          </cell>
          <cell r="V15">
            <v>210</v>
          </cell>
        </row>
        <row r="16">
          <cell r="G16">
            <v>0</v>
          </cell>
          <cell r="J16">
            <v>209</v>
          </cell>
          <cell r="M16">
            <v>1636</v>
          </cell>
          <cell r="P16">
            <v>655</v>
          </cell>
          <cell r="T16">
            <v>584</v>
          </cell>
          <cell r="U16">
            <v>18</v>
          </cell>
          <cell r="V16">
            <v>222</v>
          </cell>
        </row>
        <row r="17">
          <cell r="G17">
            <v>1</v>
          </cell>
          <cell r="J17">
            <v>252</v>
          </cell>
          <cell r="M17">
            <v>1664</v>
          </cell>
          <cell r="P17">
            <v>594</v>
          </cell>
          <cell r="T17">
            <v>508</v>
          </cell>
          <cell r="U17">
            <v>6</v>
          </cell>
          <cell r="V17">
            <v>355</v>
          </cell>
        </row>
        <row r="18">
          <cell r="G18">
            <v>1</v>
          </cell>
          <cell r="J18">
            <v>548</v>
          </cell>
          <cell r="M18">
            <v>3626</v>
          </cell>
          <cell r="P18">
            <v>1067</v>
          </cell>
          <cell r="T18">
            <v>895</v>
          </cell>
          <cell r="U18">
            <v>9</v>
          </cell>
          <cell r="V18">
            <v>1002</v>
          </cell>
        </row>
        <row r="19">
          <cell r="G19">
            <v>1</v>
          </cell>
          <cell r="J19">
            <v>247</v>
          </cell>
          <cell r="M19">
            <v>1842</v>
          </cell>
          <cell r="P19">
            <v>634</v>
          </cell>
          <cell r="T19">
            <v>545</v>
          </cell>
          <cell r="U19">
            <v>25</v>
          </cell>
          <cell r="V19">
            <v>626</v>
          </cell>
        </row>
        <row r="20">
          <cell r="G20">
            <v>1</v>
          </cell>
          <cell r="J20">
            <v>303</v>
          </cell>
          <cell r="M20">
            <v>2155</v>
          </cell>
          <cell r="P20">
            <v>865</v>
          </cell>
          <cell r="T20">
            <v>713</v>
          </cell>
          <cell r="U20">
            <v>7</v>
          </cell>
          <cell r="V20">
            <v>391</v>
          </cell>
        </row>
        <row r="21">
          <cell r="G21">
            <v>4</v>
          </cell>
          <cell r="J21">
            <v>311</v>
          </cell>
          <cell r="M21">
            <v>2624</v>
          </cell>
          <cell r="P21">
            <v>890</v>
          </cell>
          <cell r="T21">
            <v>636</v>
          </cell>
          <cell r="U21">
            <v>7</v>
          </cell>
          <cell r="V21">
            <v>286</v>
          </cell>
        </row>
        <row r="22">
          <cell r="G22">
            <v>4</v>
          </cell>
          <cell r="J22">
            <v>360</v>
          </cell>
          <cell r="M22">
            <v>2381</v>
          </cell>
          <cell r="P22">
            <v>742</v>
          </cell>
          <cell r="T22">
            <v>667</v>
          </cell>
          <cell r="U22">
            <v>36</v>
          </cell>
          <cell r="V22">
            <v>438</v>
          </cell>
        </row>
        <row r="23">
          <cell r="G23">
            <v>0</v>
          </cell>
          <cell r="J23">
            <v>193</v>
          </cell>
          <cell r="M23">
            <v>1960</v>
          </cell>
          <cell r="P23">
            <v>718</v>
          </cell>
          <cell r="T23">
            <v>640</v>
          </cell>
          <cell r="U23">
            <v>22</v>
          </cell>
          <cell r="V23">
            <v>914</v>
          </cell>
        </row>
        <row r="24">
          <cell r="G24">
            <v>1</v>
          </cell>
          <cell r="J24">
            <v>231</v>
          </cell>
          <cell r="M24">
            <v>1928</v>
          </cell>
          <cell r="P24">
            <v>797</v>
          </cell>
          <cell r="T24">
            <v>700</v>
          </cell>
          <cell r="U24">
            <v>9</v>
          </cell>
          <cell r="V24">
            <v>624</v>
          </cell>
        </row>
        <row r="25">
          <cell r="G25">
            <v>1</v>
          </cell>
          <cell r="J25">
            <v>334</v>
          </cell>
          <cell r="M25">
            <v>2120</v>
          </cell>
          <cell r="P25">
            <v>813</v>
          </cell>
          <cell r="T25">
            <v>687</v>
          </cell>
          <cell r="U25">
            <v>15</v>
          </cell>
          <cell r="V25">
            <v>659</v>
          </cell>
        </row>
        <row r="26">
          <cell r="G26">
            <v>4</v>
          </cell>
          <cell r="J26">
            <v>193</v>
          </cell>
          <cell r="M26">
            <v>1667</v>
          </cell>
          <cell r="P26">
            <v>522</v>
          </cell>
          <cell r="T26">
            <v>383</v>
          </cell>
          <cell r="U26">
            <v>21</v>
          </cell>
          <cell r="V26">
            <v>228</v>
          </cell>
        </row>
        <row r="27">
          <cell r="G27">
            <v>4</v>
          </cell>
          <cell r="J27">
            <v>151</v>
          </cell>
          <cell r="M27">
            <v>1408</v>
          </cell>
          <cell r="P27">
            <v>520</v>
          </cell>
          <cell r="T27">
            <v>442</v>
          </cell>
          <cell r="U27">
            <v>8</v>
          </cell>
          <cell r="V27">
            <v>388</v>
          </cell>
        </row>
        <row r="28">
          <cell r="G28">
            <v>2</v>
          </cell>
          <cell r="J28">
            <v>423</v>
          </cell>
          <cell r="M28">
            <v>3353</v>
          </cell>
          <cell r="P28">
            <v>811</v>
          </cell>
          <cell r="T28">
            <v>649</v>
          </cell>
          <cell r="U28">
            <v>84</v>
          </cell>
          <cell r="V28">
            <v>363</v>
          </cell>
        </row>
        <row r="29">
          <cell r="G29">
            <v>0</v>
          </cell>
          <cell r="J29">
            <v>475</v>
          </cell>
          <cell r="M29">
            <v>3704</v>
          </cell>
          <cell r="P29">
            <v>1057</v>
          </cell>
          <cell r="T29">
            <v>834</v>
          </cell>
          <cell r="U29">
            <v>47</v>
          </cell>
          <cell r="V29">
            <v>161</v>
          </cell>
        </row>
        <row r="30">
          <cell r="G30">
            <v>12</v>
          </cell>
          <cell r="J30">
            <v>1052</v>
          </cell>
          <cell r="M30">
            <v>6739</v>
          </cell>
          <cell r="P30">
            <v>2260</v>
          </cell>
          <cell r="T30">
            <v>1694</v>
          </cell>
          <cell r="U30">
            <v>89</v>
          </cell>
          <cell r="V30">
            <v>1471</v>
          </cell>
        </row>
      </sheetData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tabSelected="1" view="pageBreakPreview" zoomScale="75" zoomScaleNormal="100" workbookViewId="0">
      <selection activeCell="F4" sqref="F4"/>
    </sheetView>
  </sheetViews>
  <sheetFormatPr defaultColWidth="7.85546875" defaultRowHeight="15"/>
  <cols>
    <col min="1" max="1" width="36.85546875" style="1" customWidth="1"/>
    <col min="2" max="2" width="30.42578125" style="7" customWidth="1"/>
    <col min="3" max="3" width="33.5703125" style="7" customWidth="1"/>
    <col min="4" max="4" width="12.5703125" style="1" customWidth="1"/>
    <col min="5" max="5" width="11.5703125" style="1" customWidth="1"/>
    <col min="6" max="6" width="12.28515625" style="1" customWidth="1"/>
    <col min="7" max="7" width="11.28515625" style="1" customWidth="1"/>
    <col min="8" max="8" width="11.5703125" style="1" customWidth="1"/>
    <col min="9" max="9" width="11.28515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1" ht="20.25">
      <c r="C1" s="89" t="s">
        <v>44</v>
      </c>
      <c r="D1" s="88"/>
      <c r="E1" s="88"/>
      <c r="F1" s="88"/>
    </row>
    <row r="2" spans="1:11" ht="57" customHeight="1" thickBot="1">
      <c r="A2" s="101" t="s">
        <v>45</v>
      </c>
      <c r="B2" s="101"/>
      <c r="C2" s="101"/>
      <c r="D2" s="87"/>
      <c r="E2" s="87"/>
      <c r="F2" s="87"/>
      <c r="G2" s="87"/>
      <c r="H2" s="87"/>
      <c r="I2" s="87"/>
      <c r="J2" s="87"/>
      <c r="K2" s="87"/>
    </row>
    <row r="3" spans="1:11" s="2" customFormat="1" ht="33" customHeight="1" thickTop="1">
      <c r="A3" s="8"/>
      <c r="B3" s="102" t="s">
        <v>5</v>
      </c>
      <c r="C3" s="103"/>
      <c r="D3" s="86"/>
      <c r="E3" s="86"/>
      <c r="F3" s="86"/>
      <c r="G3" s="86"/>
      <c r="H3" s="86"/>
      <c r="I3" s="86"/>
      <c r="J3" s="86"/>
      <c r="K3" s="4"/>
    </row>
    <row r="4" spans="1:11" s="2" customFormat="1" ht="39.75" customHeight="1">
      <c r="A4" s="31"/>
      <c r="B4" s="9" t="s">
        <v>17</v>
      </c>
      <c r="C4" s="10" t="s">
        <v>21</v>
      </c>
      <c r="D4" s="4"/>
      <c r="E4" s="4"/>
      <c r="F4" s="4"/>
      <c r="G4" s="4"/>
      <c r="H4" s="4"/>
      <c r="I4" s="4"/>
      <c r="J4" s="4"/>
      <c r="K4" s="5"/>
    </row>
    <row r="5" spans="1:11" s="25" customFormat="1" ht="16.5" customHeight="1">
      <c r="A5" s="30" t="s">
        <v>0</v>
      </c>
      <c r="B5" s="28" t="s">
        <v>9</v>
      </c>
      <c r="C5" s="29" t="s">
        <v>10</v>
      </c>
      <c r="D5" s="1"/>
      <c r="E5" s="1"/>
      <c r="F5" s="1"/>
      <c r="G5" s="1"/>
      <c r="H5" s="1"/>
      <c r="I5" s="1"/>
      <c r="J5" s="1"/>
      <c r="K5" s="1"/>
    </row>
    <row r="6" spans="1:11" s="2" customFormat="1" ht="53.25" customHeight="1">
      <c r="A6" s="11" t="s">
        <v>19</v>
      </c>
      <c r="B6" s="26">
        <v>577.20000000000005</v>
      </c>
      <c r="C6" s="27">
        <v>578.29999999999995</v>
      </c>
      <c r="D6" s="1"/>
      <c r="E6" s="1"/>
      <c r="F6" s="1"/>
      <c r="G6" s="1"/>
      <c r="H6" s="1"/>
      <c r="I6" s="1"/>
      <c r="J6" s="1"/>
      <c r="K6" s="1"/>
    </row>
    <row r="7" spans="1:11" s="2" customFormat="1" ht="54" customHeight="1">
      <c r="A7" s="12" t="s">
        <v>20</v>
      </c>
      <c r="B7" s="13">
        <v>63.7</v>
      </c>
      <c r="C7" s="14">
        <v>64.5</v>
      </c>
      <c r="D7" s="1"/>
      <c r="E7" s="1"/>
      <c r="F7" s="1"/>
      <c r="G7" s="1"/>
      <c r="H7" s="1"/>
      <c r="I7" s="1"/>
      <c r="J7" s="1"/>
      <c r="K7" s="1"/>
    </row>
    <row r="8" spans="1:11" s="2" customFormat="1" ht="53.25" customHeight="1">
      <c r="A8" s="15" t="s">
        <v>23</v>
      </c>
      <c r="B8" s="16">
        <v>524</v>
      </c>
      <c r="C8" s="17">
        <v>531.9</v>
      </c>
      <c r="D8" s="1"/>
      <c r="E8" s="1"/>
      <c r="F8" s="1"/>
      <c r="G8" s="1"/>
      <c r="H8" s="1"/>
      <c r="I8" s="1"/>
      <c r="J8" s="1"/>
      <c r="K8" s="1"/>
    </row>
    <row r="9" spans="1:11" s="2" customFormat="1" ht="43.5" customHeight="1">
      <c r="A9" s="18" t="s">
        <v>6</v>
      </c>
      <c r="B9" s="13">
        <v>57.8</v>
      </c>
      <c r="C9" s="14">
        <v>59.3</v>
      </c>
      <c r="D9" s="1"/>
      <c r="E9" s="1"/>
      <c r="F9" s="1"/>
      <c r="G9" s="1"/>
      <c r="H9" s="1"/>
      <c r="I9" s="1"/>
      <c r="J9" s="1"/>
      <c r="K9" s="1"/>
    </row>
    <row r="10" spans="1:11" s="2" customFormat="1" ht="82.5" customHeight="1">
      <c r="A10" s="15" t="s">
        <v>24</v>
      </c>
      <c r="B10" s="16">
        <v>53.2</v>
      </c>
      <c r="C10" s="17">
        <v>46.4</v>
      </c>
      <c r="D10" s="1"/>
      <c r="E10" s="1"/>
      <c r="F10" s="1"/>
      <c r="G10" s="1"/>
      <c r="H10" s="1"/>
      <c r="I10" s="1"/>
      <c r="J10" s="1"/>
      <c r="K10" s="1"/>
    </row>
    <row r="11" spans="1:11" s="2" customFormat="1" ht="57" customHeight="1" thickBot="1">
      <c r="A11" s="19" t="s">
        <v>7</v>
      </c>
      <c r="B11" s="20">
        <v>9.1999999999999993</v>
      </c>
      <c r="C11" s="21">
        <v>8</v>
      </c>
      <c r="D11" s="1"/>
      <c r="E11" s="1"/>
      <c r="F11" s="1"/>
      <c r="G11" s="1"/>
      <c r="H11" s="1"/>
      <c r="I11" s="1"/>
      <c r="J11" s="1"/>
      <c r="K11" s="1"/>
    </row>
    <row r="12" spans="1:11" s="2" customFormat="1" ht="59.25" customHeight="1" thickTop="1" thickBot="1">
      <c r="A12" s="22" t="s">
        <v>22</v>
      </c>
      <c r="B12" s="23">
        <v>329</v>
      </c>
      <c r="C12" s="24">
        <v>318.10000000000002</v>
      </c>
      <c r="D12" s="1"/>
      <c r="E12" s="1"/>
      <c r="F12" s="1"/>
      <c r="G12" s="1"/>
      <c r="H12" s="1"/>
      <c r="I12" s="1"/>
      <c r="J12" s="1"/>
      <c r="K12" s="1"/>
    </row>
    <row r="13" spans="1:11" s="3" customFormat="1" ht="33" customHeight="1" thickTop="1">
      <c r="A13" s="86" t="s">
        <v>8</v>
      </c>
      <c r="B13" s="86"/>
      <c r="C13" s="86"/>
      <c r="D13" s="1"/>
      <c r="E13" s="1"/>
      <c r="F13" s="1"/>
      <c r="G13" s="1"/>
      <c r="H13" s="1"/>
      <c r="I13" s="1"/>
      <c r="J13" s="1"/>
      <c r="K13" s="1"/>
    </row>
    <row r="14" spans="1:11" s="5" customFormat="1">
      <c r="A14" s="4"/>
      <c r="B14" s="4"/>
      <c r="C14" s="4"/>
      <c r="D14" s="1"/>
      <c r="E14" s="1"/>
      <c r="F14" s="1"/>
      <c r="G14" s="1"/>
      <c r="H14" s="1"/>
      <c r="I14" s="1"/>
      <c r="J14" s="1"/>
      <c r="K14" s="1"/>
    </row>
    <row r="15" spans="1:11">
      <c r="A15" s="6"/>
    </row>
    <row r="16" spans="1:11">
      <c r="A16" s="6"/>
    </row>
    <row r="17" spans="1:1">
      <c r="A17" s="6"/>
    </row>
    <row r="18" spans="1:1">
      <c r="A18" s="6"/>
    </row>
    <row r="19" spans="1:1">
      <c r="A19" s="6"/>
    </row>
    <row r="20" spans="1:1">
      <c r="A20" s="6"/>
    </row>
    <row r="21" spans="1:1">
      <c r="A21" s="6"/>
    </row>
    <row r="22" spans="1:1">
      <c r="A22" s="6"/>
    </row>
    <row r="23" spans="1:1">
      <c r="A23" s="6"/>
    </row>
    <row r="24" spans="1:1">
      <c r="A24" s="6"/>
    </row>
  </sheetData>
  <mergeCells count="2">
    <mergeCell ref="A2:C2"/>
    <mergeCell ref="B3:C3"/>
  </mergeCells>
  <printOptions horizontalCentered="1"/>
  <pageMargins left="0.23622047244094491" right="0.15748031496062992" top="0.47244094488188981" bottom="0.19685039370078741" header="0" footer="0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1"/>
  <sheetViews>
    <sheetView view="pageBreakPreview" zoomScale="75" zoomScaleNormal="75" zoomScaleSheetLayoutView="75" workbookViewId="0">
      <selection activeCell="D9" sqref="D9"/>
    </sheetView>
  </sheetViews>
  <sheetFormatPr defaultColWidth="8" defaultRowHeight="12.75"/>
  <cols>
    <col min="1" max="1" width="69.7109375" style="32" customWidth="1"/>
    <col min="2" max="2" width="19.28515625" style="32" customWidth="1"/>
    <col min="3" max="4" width="19.28515625" style="53" customWidth="1"/>
    <col min="5" max="5" width="11.85546875" style="32" customWidth="1"/>
    <col min="6" max="6" width="15.5703125" style="32" customWidth="1"/>
    <col min="7" max="16384" width="8" style="32"/>
  </cols>
  <sheetData>
    <row r="1" spans="1:10" ht="20.25">
      <c r="D1" s="104" t="s">
        <v>44</v>
      </c>
      <c r="E1" s="104"/>
      <c r="F1" s="104"/>
    </row>
    <row r="2" spans="1:10" ht="22.5">
      <c r="A2" s="105" t="s">
        <v>71</v>
      </c>
      <c r="B2" s="105"/>
      <c r="C2" s="105"/>
      <c r="D2" s="105"/>
      <c r="E2" s="105"/>
      <c r="F2" s="105"/>
    </row>
    <row r="3" spans="1:10" ht="22.5">
      <c r="A3" s="106" t="s">
        <v>35</v>
      </c>
      <c r="B3" s="106"/>
      <c r="C3" s="106"/>
      <c r="D3" s="106"/>
      <c r="E3" s="106"/>
      <c r="F3" s="106"/>
    </row>
    <row r="4" spans="1:10" s="37" customFormat="1" ht="18" customHeight="1">
      <c r="A4" s="42"/>
      <c r="B4" s="42"/>
      <c r="C4" s="43"/>
      <c r="D4" s="44"/>
      <c r="E4" s="44"/>
      <c r="F4" s="44" t="s">
        <v>11</v>
      </c>
    </row>
    <row r="5" spans="1:10" s="37" customFormat="1" ht="23.25" customHeight="1">
      <c r="A5" s="107" t="s">
        <v>12</v>
      </c>
      <c r="B5" s="108" t="s">
        <v>25</v>
      </c>
      <c r="C5" s="110" t="s">
        <v>26</v>
      </c>
      <c r="D5" s="110" t="s">
        <v>27</v>
      </c>
      <c r="E5" s="112" t="s">
        <v>28</v>
      </c>
      <c r="F5" s="112"/>
    </row>
    <row r="6" spans="1:10" s="37" customFormat="1" ht="37.5">
      <c r="A6" s="107"/>
      <c r="B6" s="109"/>
      <c r="C6" s="111"/>
      <c r="D6" s="111"/>
      <c r="E6" s="45" t="s">
        <v>43</v>
      </c>
      <c r="F6" s="45" t="s">
        <v>29</v>
      </c>
    </row>
    <row r="7" spans="1:10" s="41" customFormat="1" ht="15.75" customHeight="1">
      <c r="A7" s="39" t="s">
        <v>0</v>
      </c>
      <c r="B7" s="39">
        <v>1</v>
      </c>
      <c r="C7" s="40">
        <v>2</v>
      </c>
      <c r="D7" s="39">
        <v>3</v>
      </c>
      <c r="E7" s="40">
        <v>4</v>
      </c>
      <c r="F7" s="39">
        <v>5</v>
      </c>
    </row>
    <row r="8" spans="1:10" s="37" customFormat="1" ht="31.5" customHeight="1">
      <c r="A8" s="33" t="s">
        <v>13</v>
      </c>
      <c r="B8" s="94">
        <v>28447</v>
      </c>
      <c r="C8" s="91">
        <f>'[7]4_ж'!B7</f>
        <v>27386</v>
      </c>
      <c r="D8" s="92">
        <f>'[7]4_ж'!C7</f>
        <v>25797</v>
      </c>
      <c r="E8" s="34">
        <f t="shared" ref="E8:E13" si="0">D8/C8*100</f>
        <v>94.197765281530707</v>
      </c>
      <c r="F8" s="46">
        <f t="shared" ref="F8:F13" si="1">D8-C8</f>
        <v>-1589</v>
      </c>
    </row>
    <row r="9" spans="1:10" s="37" customFormat="1" ht="45.75" customHeight="1">
      <c r="A9" s="35" t="s">
        <v>30</v>
      </c>
      <c r="B9" s="95">
        <v>15242</v>
      </c>
      <c r="C9" s="91">
        <f>'[7]4_ж'!E7</f>
        <v>16514</v>
      </c>
      <c r="D9" s="92">
        <f>'[7]4_ж'!F7</f>
        <v>16501</v>
      </c>
      <c r="E9" s="34">
        <f t="shared" si="0"/>
        <v>99.921278914860125</v>
      </c>
      <c r="F9" s="46">
        <f t="shared" si="1"/>
        <v>-13</v>
      </c>
      <c r="H9" s="47"/>
    </row>
    <row r="10" spans="1:10" s="37" customFormat="1" ht="64.5" customHeight="1">
      <c r="A10" s="35" t="s">
        <v>31</v>
      </c>
      <c r="B10" s="96">
        <v>150</v>
      </c>
      <c r="C10" s="91">
        <f>'[7]4_ж'!K7</f>
        <v>318</v>
      </c>
      <c r="D10" s="92">
        <f>'[7]4_ж'!L7</f>
        <v>291</v>
      </c>
      <c r="E10" s="34">
        <f t="shared" si="0"/>
        <v>91.509433962264154</v>
      </c>
      <c r="F10" s="46">
        <f>D10-C10</f>
        <v>-27</v>
      </c>
      <c r="H10" s="47"/>
    </row>
    <row r="11" spans="1:10" s="37" customFormat="1" ht="30" customHeight="1">
      <c r="A11" s="36" t="s">
        <v>14</v>
      </c>
      <c r="B11" s="95">
        <v>2950</v>
      </c>
      <c r="C11" s="92">
        <f>'[7]4_ж'!N7</f>
        <v>2947</v>
      </c>
      <c r="D11" s="92">
        <f>'[7]4_ж'!O7</f>
        <v>2310</v>
      </c>
      <c r="E11" s="34">
        <f t="shared" si="0"/>
        <v>78.384798099762463</v>
      </c>
      <c r="F11" s="46">
        <f t="shared" si="1"/>
        <v>-637</v>
      </c>
      <c r="J11" s="47"/>
    </row>
    <row r="12" spans="1:10" s="37" customFormat="1" ht="54" customHeight="1">
      <c r="A12" s="36" t="s">
        <v>3</v>
      </c>
      <c r="B12" s="97">
        <v>6194</v>
      </c>
      <c r="C12" s="91">
        <f>'[7]4_ж'!Q7</f>
        <v>5924</v>
      </c>
      <c r="D12" s="92">
        <f>'[7]4_ж'!R7</f>
        <v>4907</v>
      </c>
      <c r="E12" s="34">
        <f t="shared" si="0"/>
        <v>82.832545577312615</v>
      </c>
      <c r="F12" s="46">
        <f t="shared" si="1"/>
        <v>-1017</v>
      </c>
    </row>
    <row r="13" spans="1:10" s="37" customFormat="1" ht="52.5" customHeight="1">
      <c r="A13" s="36" t="s">
        <v>15</v>
      </c>
      <c r="B13" s="97">
        <v>27883</v>
      </c>
      <c r="C13" s="91">
        <f>'[7]4_ж'!T7</f>
        <v>27017</v>
      </c>
      <c r="D13" s="92">
        <f>'[7]4_ж'!U7</f>
        <v>25475</v>
      </c>
      <c r="E13" s="34">
        <f t="shared" si="0"/>
        <v>94.292482511011585</v>
      </c>
      <c r="F13" s="46">
        <f t="shared" si="1"/>
        <v>-1542</v>
      </c>
      <c r="G13" s="47"/>
    </row>
    <row r="14" spans="1:10" s="37" customFormat="1">
      <c r="A14" s="113" t="s">
        <v>32</v>
      </c>
      <c r="B14" s="114"/>
      <c r="C14" s="114"/>
      <c r="D14" s="114"/>
      <c r="E14" s="114"/>
      <c r="F14" s="115"/>
      <c r="G14" s="47"/>
    </row>
    <row r="15" spans="1:10" s="37" customFormat="1">
      <c r="A15" s="116"/>
      <c r="B15" s="117"/>
      <c r="C15" s="117"/>
      <c r="D15" s="117"/>
      <c r="E15" s="117"/>
      <c r="F15" s="118"/>
      <c r="G15" s="47"/>
    </row>
    <row r="16" spans="1:10" s="37" customFormat="1" ht="22.5" customHeight="1">
      <c r="A16" s="107" t="s">
        <v>12</v>
      </c>
      <c r="B16" s="119">
        <v>43101</v>
      </c>
      <c r="C16" s="119">
        <v>43466</v>
      </c>
      <c r="D16" s="119">
        <v>43831</v>
      </c>
      <c r="E16" s="120" t="s">
        <v>28</v>
      </c>
      <c r="F16" s="121"/>
    </row>
    <row r="17" spans="1:6" ht="38.25" customHeight="1">
      <c r="A17" s="107"/>
      <c r="B17" s="107"/>
      <c r="C17" s="107"/>
      <c r="D17" s="107"/>
      <c r="E17" s="45" t="s">
        <v>43</v>
      </c>
      <c r="F17" s="45" t="s">
        <v>33</v>
      </c>
    </row>
    <row r="18" spans="1:6" ht="33" customHeight="1">
      <c r="A18" s="38" t="s">
        <v>13</v>
      </c>
      <c r="B18" s="48">
        <v>9417</v>
      </c>
      <c r="C18" s="93">
        <f>'[7]4_ж'!W7</f>
        <v>9085</v>
      </c>
      <c r="D18" s="93">
        <f>'[7]4_ж'!X7</f>
        <v>8876</v>
      </c>
      <c r="E18" s="49">
        <f>ROUND(D18/C18*100,1)</f>
        <v>97.7</v>
      </c>
      <c r="F18" s="50">
        <f>D18-C18</f>
        <v>-209</v>
      </c>
    </row>
    <row r="19" spans="1:6" ht="35.25" customHeight="1">
      <c r="A19" s="38" t="s">
        <v>34</v>
      </c>
      <c r="B19" s="48">
        <v>7245</v>
      </c>
      <c r="C19" s="93">
        <f>'[7]4_ж'!Z7</f>
        <v>7264</v>
      </c>
      <c r="D19" s="93">
        <f>'[7]4_ж'!AA7</f>
        <v>7396</v>
      </c>
      <c r="E19" s="49">
        <f>ROUND(D19/C19*100,1)</f>
        <v>101.8</v>
      </c>
      <c r="F19" s="51">
        <f>D19-C19</f>
        <v>132</v>
      </c>
    </row>
    <row r="20" spans="1:6">
      <c r="C20" s="52"/>
      <c r="D20" s="52"/>
    </row>
    <row r="21" spans="1:6">
      <c r="D21" s="52"/>
    </row>
  </sheetData>
  <mergeCells count="14">
    <mergeCell ref="A14:F15"/>
    <mergeCell ref="A16:A17"/>
    <mergeCell ref="B16:B17"/>
    <mergeCell ref="C16:C17"/>
    <mergeCell ref="D16:D17"/>
    <mergeCell ref="E16:F16"/>
    <mergeCell ref="D1:F1"/>
    <mergeCell ref="A2:F2"/>
    <mergeCell ref="A3:F3"/>
    <mergeCell ref="A5:A6"/>
    <mergeCell ref="B5:B6"/>
    <mergeCell ref="C5:C6"/>
    <mergeCell ref="D5:D6"/>
    <mergeCell ref="E5:F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B30"/>
  <sheetViews>
    <sheetView view="pageBreakPreview" topLeftCell="A4" zoomScale="75" zoomScaleNormal="85" zoomScaleSheetLayoutView="75" workbookViewId="0">
      <selection activeCell="M9" sqref="M9"/>
    </sheetView>
  </sheetViews>
  <sheetFormatPr defaultColWidth="10.85546875" defaultRowHeight="22.5"/>
  <cols>
    <col min="1" max="1" width="26.5703125" style="83" customWidth="1"/>
    <col min="2" max="2" width="10.28515625" style="98" customWidth="1"/>
    <col min="3" max="3" width="10.42578125" style="98" customWidth="1"/>
    <col min="4" max="4" width="7.42578125" style="98" customWidth="1"/>
    <col min="5" max="5" width="10.28515625" style="98" customWidth="1"/>
    <col min="6" max="6" width="10.5703125" style="98" customWidth="1"/>
    <col min="7" max="7" width="7" style="98" customWidth="1"/>
    <col min="8" max="9" width="7.7109375" style="84" customWidth="1"/>
    <col min="10" max="10" width="7.28515625" style="84" customWidth="1"/>
    <col min="11" max="12" width="7.85546875" style="98" customWidth="1"/>
    <col min="13" max="13" width="6.7109375" style="98" customWidth="1"/>
    <col min="14" max="14" width="9.28515625" style="98" customWidth="1"/>
    <col min="15" max="15" width="9.5703125" style="98" customWidth="1"/>
    <col min="16" max="16" width="6.7109375" style="98" customWidth="1"/>
    <col min="17" max="18" width="10.5703125" style="84" customWidth="1"/>
    <col min="19" max="19" width="7.140625" style="84" customWidth="1"/>
    <col min="20" max="21" width="10.5703125" style="84" customWidth="1"/>
    <col min="22" max="22" width="6.85546875" style="84" customWidth="1"/>
    <col min="23" max="24" width="10.42578125" style="98" customWidth="1"/>
    <col min="25" max="25" width="6.42578125" style="98" customWidth="1"/>
    <col min="26" max="26" width="10.5703125" style="85" customWidth="1"/>
    <col min="27" max="27" width="10.5703125" style="80" customWidth="1"/>
    <col min="28" max="28" width="7.140625" style="80" customWidth="1"/>
    <col min="29" max="29" width="9.140625" style="80" customWidth="1"/>
    <col min="30" max="30" width="10.85546875" style="80" bestFit="1" customWidth="1"/>
    <col min="31" max="251" width="9.140625" style="80" customWidth="1"/>
    <col min="252" max="252" width="16" style="80" customWidth="1"/>
    <col min="253" max="16384" width="10.85546875" style="80"/>
  </cols>
  <sheetData>
    <row r="1" spans="1:28">
      <c r="X1" s="122" t="s">
        <v>44</v>
      </c>
      <c r="Y1" s="122"/>
      <c r="Z1" s="122"/>
      <c r="AA1" s="122"/>
      <c r="AB1" s="122"/>
    </row>
    <row r="2" spans="1:28" s="55" customFormat="1" ht="38.25" customHeight="1">
      <c r="A2" s="129" t="s">
        <v>46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8" s="56" customFormat="1" ht="13.5" customHeight="1">
      <c r="B3" s="57"/>
      <c r="C3" s="57"/>
      <c r="D3" s="57"/>
      <c r="E3" s="57"/>
      <c r="F3" s="57"/>
      <c r="G3" s="57"/>
      <c r="H3" s="58"/>
      <c r="I3" s="58"/>
      <c r="J3" s="58"/>
      <c r="K3" s="57"/>
      <c r="L3" s="57"/>
      <c r="M3" s="57"/>
      <c r="N3" s="57"/>
      <c r="O3" s="59"/>
      <c r="P3" s="59" t="s">
        <v>18</v>
      </c>
      <c r="T3" s="57"/>
      <c r="U3" s="57"/>
      <c r="V3" s="57"/>
      <c r="W3" s="60"/>
      <c r="X3" s="60"/>
      <c r="Y3" s="60"/>
      <c r="Z3" s="59" t="s">
        <v>36</v>
      </c>
      <c r="AA3" s="59"/>
    </row>
    <row r="4" spans="1:28" s="61" customFormat="1" ht="83.25" customHeight="1">
      <c r="A4" s="130"/>
      <c r="B4" s="123" t="s">
        <v>1</v>
      </c>
      <c r="C4" s="124"/>
      <c r="D4" s="125"/>
      <c r="E4" s="123" t="s">
        <v>37</v>
      </c>
      <c r="F4" s="124"/>
      <c r="G4" s="125"/>
      <c r="H4" s="123" t="s">
        <v>38</v>
      </c>
      <c r="I4" s="124"/>
      <c r="J4" s="125"/>
      <c r="K4" s="123" t="s">
        <v>31</v>
      </c>
      <c r="L4" s="124"/>
      <c r="M4" s="125"/>
      <c r="N4" s="123" t="s">
        <v>2</v>
      </c>
      <c r="O4" s="124"/>
      <c r="P4" s="125"/>
      <c r="Q4" s="123" t="s">
        <v>3</v>
      </c>
      <c r="R4" s="124"/>
      <c r="S4" s="125"/>
      <c r="T4" s="123" t="s">
        <v>39</v>
      </c>
      <c r="U4" s="124"/>
      <c r="V4" s="125"/>
      <c r="W4" s="126" t="s">
        <v>4</v>
      </c>
      <c r="X4" s="127"/>
      <c r="Y4" s="128"/>
      <c r="Z4" s="123" t="s">
        <v>40</v>
      </c>
      <c r="AA4" s="124"/>
      <c r="AB4" s="125"/>
    </row>
    <row r="5" spans="1:28" s="64" customFormat="1" ht="21" customHeight="1">
      <c r="A5" s="131"/>
      <c r="B5" s="62">
        <v>2018</v>
      </c>
      <c r="C5" s="62">
        <v>2019</v>
      </c>
      <c r="D5" s="62" t="s">
        <v>16</v>
      </c>
      <c r="E5" s="62">
        <v>2018</v>
      </c>
      <c r="F5" s="62">
        <v>2019</v>
      </c>
      <c r="G5" s="62" t="s">
        <v>16</v>
      </c>
      <c r="H5" s="62">
        <v>2018</v>
      </c>
      <c r="I5" s="62">
        <v>2019</v>
      </c>
      <c r="J5" s="62" t="s">
        <v>16</v>
      </c>
      <c r="K5" s="62">
        <v>2018</v>
      </c>
      <c r="L5" s="62">
        <v>2019</v>
      </c>
      <c r="M5" s="62" t="s">
        <v>16</v>
      </c>
      <c r="N5" s="62">
        <v>2018</v>
      </c>
      <c r="O5" s="62">
        <v>2019</v>
      </c>
      <c r="P5" s="62" t="s">
        <v>16</v>
      </c>
      <c r="Q5" s="62">
        <v>2018</v>
      </c>
      <c r="R5" s="62">
        <v>2019</v>
      </c>
      <c r="S5" s="62" t="s">
        <v>16</v>
      </c>
      <c r="T5" s="62">
        <v>2018</v>
      </c>
      <c r="U5" s="62">
        <v>2019</v>
      </c>
      <c r="V5" s="62" t="s">
        <v>16</v>
      </c>
      <c r="W5" s="63">
        <v>2018</v>
      </c>
      <c r="X5" s="63">
        <v>2019</v>
      </c>
      <c r="Y5" s="63" t="s">
        <v>16</v>
      </c>
      <c r="Z5" s="62">
        <v>2018</v>
      </c>
      <c r="AA5" s="62">
        <v>2019</v>
      </c>
      <c r="AB5" s="62" t="s">
        <v>16</v>
      </c>
    </row>
    <row r="6" spans="1:28" s="66" customFormat="1" ht="11.25" customHeight="1">
      <c r="A6" s="65" t="s">
        <v>0</v>
      </c>
      <c r="B6" s="65">
        <v>1</v>
      </c>
      <c r="C6" s="65">
        <v>2</v>
      </c>
      <c r="D6" s="65">
        <v>3</v>
      </c>
      <c r="E6" s="65">
        <v>4</v>
      </c>
      <c r="F6" s="65">
        <v>5</v>
      </c>
      <c r="G6" s="65">
        <v>6</v>
      </c>
      <c r="H6" s="65">
        <v>7</v>
      </c>
      <c r="I6" s="65">
        <v>8</v>
      </c>
      <c r="J6" s="65">
        <v>9</v>
      </c>
      <c r="K6" s="65">
        <v>10</v>
      </c>
      <c r="L6" s="65">
        <v>11</v>
      </c>
      <c r="M6" s="65">
        <v>12</v>
      </c>
      <c r="N6" s="65">
        <v>13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  <c r="Y6" s="65">
        <v>24</v>
      </c>
      <c r="Z6" s="65">
        <v>28</v>
      </c>
      <c r="AA6" s="65">
        <v>29</v>
      </c>
      <c r="AB6" s="65">
        <v>30</v>
      </c>
    </row>
    <row r="7" spans="1:28" s="73" customFormat="1" ht="20.25" customHeight="1">
      <c r="A7" s="90" t="s">
        <v>47</v>
      </c>
      <c r="B7" s="68">
        <f>SUM(B8:B30)</f>
        <v>27386</v>
      </c>
      <c r="C7" s="68">
        <f>SUM(C8:C30)</f>
        <v>25797</v>
      </c>
      <c r="D7" s="69">
        <f>ROUND(C7/B7*100,1)</f>
        <v>94.2</v>
      </c>
      <c r="E7" s="68">
        <f>SUM(E8:E30)</f>
        <v>16514</v>
      </c>
      <c r="F7" s="68">
        <f>SUM(F8:F30)</f>
        <v>16501</v>
      </c>
      <c r="G7" s="70">
        <f>ROUND(F7/E7*100,1)</f>
        <v>99.9</v>
      </c>
      <c r="H7" s="68">
        <f>SUM(H8:H30)</f>
        <v>21</v>
      </c>
      <c r="I7" s="68">
        <f>SUM(I8:I30)</f>
        <v>18</v>
      </c>
      <c r="J7" s="70">
        <f>ROUND(I7/H7*100,1)</f>
        <v>85.7</v>
      </c>
      <c r="K7" s="68">
        <f>SUM(K8:K30)</f>
        <v>318</v>
      </c>
      <c r="L7" s="68">
        <f>SUM(L8:L30)</f>
        <v>291</v>
      </c>
      <c r="M7" s="70">
        <f>ROUND(L7/K7*100,1)</f>
        <v>91.5</v>
      </c>
      <c r="N7" s="68">
        <f>SUM(N8:N30)</f>
        <v>2947</v>
      </c>
      <c r="O7" s="68">
        <f>SUM(O8:O30)</f>
        <v>2310</v>
      </c>
      <c r="P7" s="69">
        <f>ROUND(O7/N7*100,1)</f>
        <v>78.400000000000006</v>
      </c>
      <c r="Q7" s="68">
        <f>SUM(Q8:Q30)</f>
        <v>5924</v>
      </c>
      <c r="R7" s="68">
        <f>SUM(R8:R30)</f>
        <v>4907</v>
      </c>
      <c r="S7" s="69">
        <f>ROUND(R7/Q7*100,1)</f>
        <v>82.8</v>
      </c>
      <c r="T7" s="68">
        <f>SUM(T8:T30)</f>
        <v>27017</v>
      </c>
      <c r="U7" s="68">
        <f>SUM(U8:U30)</f>
        <v>25475</v>
      </c>
      <c r="V7" s="69">
        <f>ROUND(U7/T7*100,1)</f>
        <v>94.3</v>
      </c>
      <c r="W7" s="68">
        <f>SUM(W8:W30)</f>
        <v>9085</v>
      </c>
      <c r="X7" s="68">
        <f>SUM(X8:X30)</f>
        <v>8876</v>
      </c>
      <c r="Y7" s="69">
        <f>ROUND(X7/W7*100,1)</f>
        <v>97.7</v>
      </c>
      <c r="Z7" s="71">
        <f>SUM(Z8:Z30)</f>
        <v>7264</v>
      </c>
      <c r="AA7" s="71">
        <f>SUM(AA8:AA30)</f>
        <v>7396</v>
      </c>
      <c r="AB7" s="72">
        <f>ROUND(AA7/Z7*100,1)</f>
        <v>101.8</v>
      </c>
    </row>
    <row r="8" spans="1:28" ht="15" customHeight="1">
      <c r="A8" s="74" t="s">
        <v>48</v>
      </c>
      <c r="B8" s="75">
        <f>'[7]Жінки СБ 2018'!D8</f>
        <v>1187</v>
      </c>
      <c r="C8" s="75">
        <f>'[7]Зв. Жінки СБ2019'!D8</f>
        <v>1152</v>
      </c>
      <c r="D8" s="69">
        <f t="shared" ref="D8:D30" si="0">ROUND(C8/B8*100,1)</f>
        <v>97.1</v>
      </c>
      <c r="E8" s="76">
        <f>'[7]Жінки СБ 2018'!U8</f>
        <v>586</v>
      </c>
      <c r="F8" s="76">
        <f>'[7]Зв. Жінки СБ2019'!U8</f>
        <v>539</v>
      </c>
      <c r="G8" s="69">
        <f t="shared" ref="G8:G30" si="1">ROUND(F8/E8*100,1)</f>
        <v>92</v>
      </c>
      <c r="H8" s="76">
        <f>'[7]Жінки СБ 2018'!G8</f>
        <v>2</v>
      </c>
      <c r="I8" s="76">
        <f>'[7]Зв. Жінки СБ2019'!G8</f>
        <v>0</v>
      </c>
      <c r="J8" s="69">
        <f>ROUND((I8/H8)*100,1)</f>
        <v>0</v>
      </c>
      <c r="K8" s="75">
        <f>'[7]Жінки СБ 2018'!H8+'[7]Жінки СБ 2018'!I8</f>
        <v>8</v>
      </c>
      <c r="L8" s="75">
        <f>'[7]Зв. Жінки СБ2019'!H8+'[7]Зв. Жінки СБ2019'!I8</f>
        <v>5</v>
      </c>
      <c r="M8" s="77">
        <f t="shared" ref="M8:M30" si="2">ROUND(L8/K8*100,1)</f>
        <v>62.5</v>
      </c>
      <c r="N8" s="75">
        <f>'[7]Жінки СБ 2018'!J8</f>
        <v>71</v>
      </c>
      <c r="O8" s="75">
        <f>'[7]Зв. Жінки СБ2019'!J8</f>
        <v>60</v>
      </c>
      <c r="P8" s="77">
        <f t="shared" ref="P8:P30" si="3">ROUND(O8/N8*100,1)</f>
        <v>84.5</v>
      </c>
      <c r="Q8" s="76">
        <f>'[7]Жінки СБ 2018'!K8+'[7]Жінки СБ 2018'!L8</f>
        <v>136</v>
      </c>
      <c r="R8" s="76">
        <f>'[7]Зв. Жінки СБ2019'!K8+'[7]Зв. Жінки СБ2019'!L8</f>
        <v>77</v>
      </c>
      <c r="S8" s="69">
        <f t="shared" ref="S8:S30" si="4">ROUND(R8/Q8*100,1)</f>
        <v>56.6</v>
      </c>
      <c r="T8" s="76">
        <f>'[7]Жінки СБ 2018'!M8</f>
        <v>1184</v>
      </c>
      <c r="U8" s="76">
        <f>'[7]Зв. Жінки СБ2019'!M8</f>
        <v>1149</v>
      </c>
      <c r="V8" s="69">
        <f t="shared" ref="V8:V30" si="5">ROUND(U8/T8*100,1)</f>
        <v>97</v>
      </c>
      <c r="W8" s="75">
        <f>'[7]Жінки СБ 2018'!P8</f>
        <v>400</v>
      </c>
      <c r="X8" s="75">
        <f>'[7]Зв. Жінки СБ2019'!P8</f>
        <v>412</v>
      </c>
      <c r="Y8" s="77">
        <f t="shared" ref="Y8:Y30" si="6">ROUND(X8/W8*100,1)</f>
        <v>103</v>
      </c>
      <c r="Z8" s="78">
        <f>'[7]Жінки СБ 2018'!T8</f>
        <v>362</v>
      </c>
      <c r="AA8" s="78">
        <f>'[7]Зв. Жінки СБ2019'!T8</f>
        <v>372</v>
      </c>
      <c r="AB8" s="79">
        <f t="shared" ref="AB8:AB30" si="7">ROUND(AA8/Z8*100,1)</f>
        <v>102.8</v>
      </c>
    </row>
    <row r="9" spans="1:28" ht="15" customHeight="1">
      <c r="A9" s="74" t="s">
        <v>49</v>
      </c>
      <c r="B9" s="75">
        <f>'[7]Жінки СБ 2018'!D9</f>
        <v>560</v>
      </c>
      <c r="C9" s="75">
        <f>'[7]Зв. Жінки СБ2019'!D9</f>
        <v>522</v>
      </c>
      <c r="D9" s="69">
        <f t="shared" si="0"/>
        <v>93.2</v>
      </c>
      <c r="E9" s="76">
        <f>'[7]Жінки СБ 2018'!U9</f>
        <v>312</v>
      </c>
      <c r="F9" s="76">
        <f>'[7]Зв. Жінки СБ2019'!U9</f>
        <v>373</v>
      </c>
      <c r="G9" s="69">
        <f t="shared" si="1"/>
        <v>119.6</v>
      </c>
      <c r="H9" s="76">
        <f>'[7]Жінки СБ 2018'!G9</f>
        <v>0</v>
      </c>
      <c r="I9" s="76">
        <f>'[7]Зв. Жінки СБ2019'!G9</f>
        <v>0</v>
      </c>
      <c r="J9" s="69" t="e">
        <f t="shared" ref="J9:J30" si="8">ROUND((I9/H9)*100,1)</f>
        <v>#DIV/0!</v>
      </c>
      <c r="K9" s="75">
        <f>'[7]Жінки СБ 2018'!H9+'[7]Жінки СБ 2018'!I9</f>
        <v>15</v>
      </c>
      <c r="L9" s="75">
        <f>'[7]Зв. Жінки СБ2019'!H9+'[7]Зв. Жінки СБ2019'!I9</f>
        <v>4</v>
      </c>
      <c r="M9" s="77">
        <f t="shared" si="2"/>
        <v>26.7</v>
      </c>
      <c r="N9" s="75">
        <f>'[7]Жінки СБ 2018'!J9</f>
        <v>45</v>
      </c>
      <c r="O9" s="75">
        <f>'[7]Зв. Жінки СБ2019'!J9</f>
        <v>32</v>
      </c>
      <c r="P9" s="77">
        <f t="shared" si="3"/>
        <v>71.099999999999994</v>
      </c>
      <c r="Q9" s="76">
        <f>'[7]Жінки СБ 2018'!K9+'[7]Жінки СБ 2018'!L9</f>
        <v>189</v>
      </c>
      <c r="R9" s="76">
        <f>'[7]Зв. Жінки СБ2019'!K9+'[7]Зв. Жінки СБ2019'!L9</f>
        <v>103</v>
      </c>
      <c r="S9" s="69">
        <f t="shared" si="4"/>
        <v>54.5</v>
      </c>
      <c r="T9" s="76">
        <f>'[7]Жінки СБ 2018'!M9</f>
        <v>538</v>
      </c>
      <c r="U9" s="76">
        <f>'[7]Зв. Жінки СБ2019'!M9</f>
        <v>517</v>
      </c>
      <c r="V9" s="69">
        <f t="shared" si="5"/>
        <v>96.1</v>
      </c>
      <c r="W9" s="75">
        <f>'[7]Жінки СБ 2018'!P9</f>
        <v>188</v>
      </c>
      <c r="X9" s="75">
        <f>'[7]Зв. Жінки СБ2019'!P9</f>
        <v>187</v>
      </c>
      <c r="Y9" s="77">
        <f t="shared" si="6"/>
        <v>99.5</v>
      </c>
      <c r="Z9" s="78">
        <f>'[7]Жінки СБ 2018'!T9</f>
        <v>158</v>
      </c>
      <c r="AA9" s="78">
        <f>'[7]Зв. Жінки СБ2019'!T9</f>
        <v>166</v>
      </c>
      <c r="AB9" s="79">
        <f t="shared" si="7"/>
        <v>105.1</v>
      </c>
    </row>
    <row r="10" spans="1:28" ht="15" customHeight="1">
      <c r="A10" s="74" t="s">
        <v>50</v>
      </c>
      <c r="B10" s="75">
        <f>'[7]Жінки СБ 2018'!D10</f>
        <v>766</v>
      </c>
      <c r="C10" s="75">
        <f>'[7]Зв. Жінки СБ2019'!D10</f>
        <v>721</v>
      </c>
      <c r="D10" s="69">
        <f t="shared" si="0"/>
        <v>94.1</v>
      </c>
      <c r="E10" s="76">
        <f>'[7]Жінки СБ 2018'!U10</f>
        <v>535</v>
      </c>
      <c r="F10" s="76">
        <f>'[7]Зв. Жінки СБ2019'!U10</f>
        <v>584</v>
      </c>
      <c r="G10" s="69">
        <f t="shared" si="1"/>
        <v>109.2</v>
      </c>
      <c r="H10" s="76">
        <f>'[7]Жінки СБ 2018'!G10</f>
        <v>0</v>
      </c>
      <c r="I10" s="76">
        <f>'[7]Зв. Жінки СБ2019'!G10</f>
        <v>0</v>
      </c>
      <c r="J10" s="69" t="e">
        <f t="shared" si="8"/>
        <v>#DIV/0!</v>
      </c>
      <c r="K10" s="75">
        <f>'[7]Жінки СБ 2018'!H10+'[7]Жінки СБ 2018'!I10</f>
        <v>4</v>
      </c>
      <c r="L10" s="75">
        <f>'[7]Зв. Жінки СБ2019'!H10+'[7]Зв. Жінки СБ2019'!I10</f>
        <v>13</v>
      </c>
      <c r="M10" s="77">
        <f t="shared" si="2"/>
        <v>325</v>
      </c>
      <c r="N10" s="75">
        <f>'[7]Жінки СБ 2018'!J10</f>
        <v>32</v>
      </c>
      <c r="O10" s="75">
        <f>'[7]Зв. Жінки СБ2019'!J10</f>
        <v>37</v>
      </c>
      <c r="P10" s="77">
        <f t="shared" si="3"/>
        <v>115.6</v>
      </c>
      <c r="Q10" s="76">
        <f>'[7]Жінки СБ 2018'!K10+'[7]Жінки СБ 2018'!L10</f>
        <v>142</v>
      </c>
      <c r="R10" s="76">
        <f>'[7]Зв. Жінки СБ2019'!K10+'[7]Зв. Жінки СБ2019'!L10</f>
        <v>103</v>
      </c>
      <c r="S10" s="69">
        <f t="shared" si="4"/>
        <v>72.5</v>
      </c>
      <c r="T10" s="76">
        <f>'[7]Жінки СБ 2018'!M10</f>
        <v>761</v>
      </c>
      <c r="U10" s="76">
        <f>'[7]Зв. Жінки СБ2019'!M10</f>
        <v>718</v>
      </c>
      <c r="V10" s="69">
        <f t="shared" si="5"/>
        <v>94.3</v>
      </c>
      <c r="W10" s="75">
        <f>'[7]Жінки СБ 2018'!P10</f>
        <v>288</v>
      </c>
      <c r="X10" s="75">
        <f>'[7]Зв. Жінки СБ2019'!P10</f>
        <v>278</v>
      </c>
      <c r="Y10" s="77">
        <f t="shared" si="6"/>
        <v>96.5</v>
      </c>
      <c r="Z10" s="78">
        <f>'[7]Жінки СБ 2018'!T10</f>
        <v>259</v>
      </c>
      <c r="AA10" s="78">
        <f>'[7]Зв. Жінки СБ2019'!T10</f>
        <v>255</v>
      </c>
      <c r="AB10" s="79">
        <f t="shared" si="7"/>
        <v>98.5</v>
      </c>
    </row>
    <row r="11" spans="1:28" ht="15" customHeight="1">
      <c r="A11" s="74" t="s">
        <v>51</v>
      </c>
      <c r="B11" s="75">
        <f>'[7]Жінки СБ 2018'!D11</f>
        <v>1113</v>
      </c>
      <c r="C11" s="75">
        <f>'[7]Зв. Жінки СБ2019'!D11</f>
        <v>1067</v>
      </c>
      <c r="D11" s="69">
        <f t="shared" si="0"/>
        <v>95.9</v>
      </c>
      <c r="E11" s="76">
        <f>'[7]Жінки СБ 2018'!U11</f>
        <v>650</v>
      </c>
      <c r="F11" s="76">
        <f>'[7]Зв. Жінки СБ2019'!U11</f>
        <v>678</v>
      </c>
      <c r="G11" s="69">
        <f t="shared" si="1"/>
        <v>104.3</v>
      </c>
      <c r="H11" s="76">
        <f>'[7]Жінки СБ 2018'!G11</f>
        <v>0</v>
      </c>
      <c r="I11" s="76">
        <f>'[7]Зв. Жінки СБ2019'!G11</f>
        <v>2</v>
      </c>
      <c r="J11" s="69" t="e">
        <f t="shared" si="8"/>
        <v>#DIV/0!</v>
      </c>
      <c r="K11" s="75">
        <f>'[7]Жінки СБ 2018'!H11+'[7]Жінки СБ 2018'!I11</f>
        <v>12</v>
      </c>
      <c r="L11" s="75">
        <f>'[7]Зв. Жінки СБ2019'!H11+'[7]Зв. Жінки СБ2019'!I11</f>
        <v>15</v>
      </c>
      <c r="M11" s="77">
        <f t="shared" si="2"/>
        <v>125</v>
      </c>
      <c r="N11" s="75">
        <f>'[7]Жінки СБ 2018'!J11</f>
        <v>92</v>
      </c>
      <c r="O11" s="75">
        <f>'[7]Зв. Жінки СБ2019'!J11</f>
        <v>77</v>
      </c>
      <c r="P11" s="77">
        <f t="shared" si="3"/>
        <v>83.7</v>
      </c>
      <c r="Q11" s="76">
        <f>'[7]Жінки СБ 2018'!K11+'[7]Жінки СБ 2018'!L11</f>
        <v>284</v>
      </c>
      <c r="R11" s="76">
        <f>'[7]Зв. Жінки СБ2019'!K11+'[7]Зв. Жінки СБ2019'!L11</f>
        <v>198</v>
      </c>
      <c r="S11" s="69">
        <f t="shared" si="4"/>
        <v>69.7</v>
      </c>
      <c r="T11" s="76">
        <f>'[7]Жінки СБ 2018'!M11</f>
        <v>1102</v>
      </c>
      <c r="U11" s="76">
        <f>'[7]Зв. Жінки СБ2019'!M11</f>
        <v>1045</v>
      </c>
      <c r="V11" s="69">
        <f t="shared" si="5"/>
        <v>94.8</v>
      </c>
      <c r="W11" s="75">
        <f>'[7]Жінки СБ 2018'!P11</f>
        <v>369</v>
      </c>
      <c r="X11" s="75">
        <f>'[7]Зв. Жінки СБ2019'!P11</f>
        <v>375</v>
      </c>
      <c r="Y11" s="77">
        <f t="shared" si="6"/>
        <v>101.6</v>
      </c>
      <c r="Z11" s="78">
        <f>'[7]Жінки СБ 2018'!T11</f>
        <v>314</v>
      </c>
      <c r="AA11" s="78">
        <f>'[7]Зв. Жінки СБ2019'!T11</f>
        <v>311</v>
      </c>
      <c r="AB11" s="79">
        <f t="shared" si="7"/>
        <v>99</v>
      </c>
    </row>
    <row r="12" spans="1:28" ht="15" customHeight="1">
      <c r="A12" s="74" t="s">
        <v>52</v>
      </c>
      <c r="B12" s="75">
        <f>'[7]Жінки СБ 2018'!D12</f>
        <v>1237</v>
      </c>
      <c r="C12" s="75">
        <f>'[7]Зв. Жінки СБ2019'!D12</f>
        <v>1186</v>
      </c>
      <c r="D12" s="69">
        <f t="shared" si="0"/>
        <v>95.9</v>
      </c>
      <c r="E12" s="76">
        <f>'[7]Жінки СБ 2018'!U12</f>
        <v>663</v>
      </c>
      <c r="F12" s="76">
        <f>'[7]Зв. Жінки СБ2019'!U12</f>
        <v>716</v>
      </c>
      <c r="G12" s="69">
        <f t="shared" si="1"/>
        <v>108</v>
      </c>
      <c r="H12" s="76">
        <f>'[7]Жінки СБ 2018'!G12</f>
        <v>0</v>
      </c>
      <c r="I12" s="76">
        <f>'[7]Зв. Жінки СБ2019'!G12</f>
        <v>0</v>
      </c>
      <c r="J12" s="69" t="e">
        <f t="shared" si="8"/>
        <v>#DIV/0!</v>
      </c>
      <c r="K12" s="75">
        <f>'[7]Жінки СБ 2018'!H12+'[7]Жінки СБ 2018'!I12</f>
        <v>7</v>
      </c>
      <c r="L12" s="75">
        <f>'[7]Зв. Жінки СБ2019'!H12+'[7]Зв. Жінки СБ2019'!I12</f>
        <v>6</v>
      </c>
      <c r="M12" s="77">
        <f t="shared" si="2"/>
        <v>85.7</v>
      </c>
      <c r="N12" s="75">
        <f>'[7]Жінки СБ 2018'!J12</f>
        <v>121</v>
      </c>
      <c r="O12" s="75">
        <f>'[7]Зв. Жінки СБ2019'!J12</f>
        <v>94</v>
      </c>
      <c r="P12" s="77">
        <f t="shared" si="3"/>
        <v>77.7</v>
      </c>
      <c r="Q12" s="76">
        <f>'[7]Жінки СБ 2018'!K12+'[7]Жінки СБ 2018'!L12</f>
        <v>232</v>
      </c>
      <c r="R12" s="76">
        <f>'[7]Зв. Жінки СБ2019'!K12+'[7]Зв. Жінки СБ2019'!L12</f>
        <v>215</v>
      </c>
      <c r="S12" s="69">
        <f t="shared" si="4"/>
        <v>92.7</v>
      </c>
      <c r="T12" s="76">
        <f>'[7]Жінки СБ 2018'!M12</f>
        <v>1216</v>
      </c>
      <c r="U12" s="76">
        <f>'[7]Зв. Жінки СБ2019'!M12</f>
        <v>1159</v>
      </c>
      <c r="V12" s="69">
        <f t="shared" si="5"/>
        <v>95.3</v>
      </c>
      <c r="W12" s="75">
        <f>'[7]Жінки СБ 2018'!P12</f>
        <v>447</v>
      </c>
      <c r="X12" s="75">
        <f>'[7]Зв. Жінки СБ2019'!P12</f>
        <v>380</v>
      </c>
      <c r="Y12" s="77">
        <f t="shared" si="6"/>
        <v>85</v>
      </c>
      <c r="Z12" s="78">
        <f>'[7]Жінки СБ 2018'!T12</f>
        <v>377</v>
      </c>
      <c r="AA12" s="78">
        <f>'[7]Зв. Жінки СБ2019'!T12</f>
        <v>337</v>
      </c>
      <c r="AB12" s="79">
        <f t="shared" si="7"/>
        <v>89.4</v>
      </c>
    </row>
    <row r="13" spans="1:28" ht="15" customHeight="1">
      <c r="A13" s="74" t="s">
        <v>53</v>
      </c>
      <c r="B13" s="75">
        <f>'[7]Жінки СБ 2018'!D13</f>
        <v>435</v>
      </c>
      <c r="C13" s="75">
        <f>'[7]Зв. Жінки СБ2019'!D13</f>
        <v>481</v>
      </c>
      <c r="D13" s="69">
        <f t="shared" si="0"/>
        <v>110.6</v>
      </c>
      <c r="E13" s="76">
        <f>'[7]Жінки СБ 2018'!U13</f>
        <v>381</v>
      </c>
      <c r="F13" s="76">
        <f>'[7]Зв. Жінки СБ2019'!U13</f>
        <v>340</v>
      </c>
      <c r="G13" s="69">
        <f t="shared" si="1"/>
        <v>89.2</v>
      </c>
      <c r="H13" s="76">
        <f>'[7]Жінки СБ 2018'!G13</f>
        <v>0</v>
      </c>
      <c r="I13" s="76">
        <f>'[7]Зв. Жінки СБ2019'!G13</f>
        <v>0</v>
      </c>
      <c r="J13" s="69" t="e">
        <f t="shared" si="8"/>
        <v>#DIV/0!</v>
      </c>
      <c r="K13" s="75">
        <f>'[7]Жінки СБ 2018'!H13+'[7]Жінки СБ 2018'!I13</f>
        <v>4</v>
      </c>
      <c r="L13" s="75">
        <f>'[7]Зв. Жінки СБ2019'!H13+'[7]Зв. Жінки СБ2019'!I13</f>
        <v>7</v>
      </c>
      <c r="M13" s="77">
        <f t="shared" si="2"/>
        <v>175</v>
      </c>
      <c r="N13" s="75">
        <f>'[7]Жінки СБ 2018'!J13</f>
        <v>34</v>
      </c>
      <c r="O13" s="75">
        <f>'[7]Зв. Жінки СБ2019'!J13</f>
        <v>41</v>
      </c>
      <c r="P13" s="77">
        <f t="shared" si="3"/>
        <v>120.6</v>
      </c>
      <c r="Q13" s="76">
        <f>'[7]Жінки СБ 2018'!K13+'[7]Жінки СБ 2018'!L13</f>
        <v>147</v>
      </c>
      <c r="R13" s="76">
        <f>'[7]Зв. Жінки СБ2019'!K13+'[7]Зв. Жінки СБ2019'!L13</f>
        <v>193</v>
      </c>
      <c r="S13" s="69">
        <f t="shared" si="4"/>
        <v>131.30000000000001</v>
      </c>
      <c r="T13" s="76">
        <f>'[7]Жінки СБ 2018'!M13</f>
        <v>430</v>
      </c>
      <c r="U13" s="76">
        <f>'[7]Зв. Жінки СБ2019'!M13</f>
        <v>471</v>
      </c>
      <c r="V13" s="69">
        <f t="shared" si="5"/>
        <v>109.5</v>
      </c>
      <c r="W13" s="75">
        <f>'[7]Жінки СБ 2018'!P13</f>
        <v>144</v>
      </c>
      <c r="X13" s="75">
        <f>'[7]Зв. Жінки СБ2019'!P13</f>
        <v>172</v>
      </c>
      <c r="Y13" s="77">
        <f t="shared" si="6"/>
        <v>119.4</v>
      </c>
      <c r="Z13" s="78">
        <f>'[7]Жінки СБ 2018'!T13</f>
        <v>134</v>
      </c>
      <c r="AA13" s="78">
        <f>'[7]Зв. Жінки СБ2019'!T13</f>
        <v>158</v>
      </c>
      <c r="AB13" s="79">
        <f t="shared" si="7"/>
        <v>117.9</v>
      </c>
    </row>
    <row r="14" spans="1:28" ht="15" customHeight="1">
      <c r="A14" s="74" t="s">
        <v>54</v>
      </c>
      <c r="B14" s="75">
        <f>'[7]Жінки СБ 2018'!D14</f>
        <v>685</v>
      </c>
      <c r="C14" s="75">
        <f>'[7]Зв. Жінки СБ2019'!D14</f>
        <v>670</v>
      </c>
      <c r="D14" s="69">
        <f t="shared" si="0"/>
        <v>97.8</v>
      </c>
      <c r="E14" s="76">
        <f>'[7]Жінки СБ 2018'!U14</f>
        <v>459</v>
      </c>
      <c r="F14" s="76">
        <f>'[7]Зв. Жінки СБ2019'!U14</f>
        <v>484</v>
      </c>
      <c r="G14" s="69">
        <f t="shared" si="1"/>
        <v>105.4</v>
      </c>
      <c r="H14" s="76">
        <f>'[7]Жінки СБ 2018'!G14</f>
        <v>4</v>
      </c>
      <c r="I14" s="76">
        <f>'[7]Зв. Жінки СБ2019'!G14</f>
        <v>4</v>
      </c>
      <c r="J14" s="69">
        <f t="shared" si="8"/>
        <v>100</v>
      </c>
      <c r="K14" s="75">
        <f>'[7]Жінки СБ 2018'!H14+'[7]Жінки СБ 2018'!I14</f>
        <v>3</v>
      </c>
      <c r="L14" s="75">
        <f>'[7]Зв. Жінки СБ2019'!H14+'[7]Зв. Жінки СБ2019'!I14</f>
        <v>6</v>
      </c>
      <c r="M14" s="77">
        <f t="shared" si="2"/>
        <v>200</v>
      </c>
      <c r="N14" s="75">
        <f>'[7]Жінки СБ 2018'!J14</f>
        <v>69</v>
      </c>
      <c r="O14" s="75">
        <f>'[7]Зв. Жінки СБ2019'!J14</f>
        <v>60</v>
      </c>
      <c r="P14" s="77">
        <f t="shared" si="3"/>
        <v>87</v>
      </c>
      <c r="Q14" s="76">
        <f>'[7]Жінки СБ 2018'!K14+'[7]Жінки СБ 2018'!L14</f>
        <v>17</v>
      </c>
      <c r="R14" s="76">
        <f>'[7]Зв. Жінки СБ2019'!K14+'[7]Зв. Жінки СБ2019'!L14</f>
        <v>9</v>
      </c>
      <c r="S14" s="69">
        <f t="shared" si="4"/>
        <v>52.9</v>
      </c>
      <c r="T14" s="76">
        <f>'[7]Жінки СБ 2018'!M14</f>
        <v>673</v>
      </c>
      <c r="U14" s="76">
        <f>'[7]Зв. Жінки СБ2019'!M14</f>
        <v>662</v>
      </c>
      <c r="V14" s="69">
        <f t="shared" si="5"/>
        <v>98.4</v>
      </c>
      <c r="W14" s="75">
        <f>'[7]Жінки СБ 2018'!P14</f>
        <v>229</v>
      </c>
      <c r="X14" s="75">
        <f>'[7]Зв. Жінки СБ2019'!P14</f>
        <v>241</v>
      </c>
      <c r="Y14" s="77">
        <f t="shared" si="6"/>
        <v>105.2</v>
      </c>
      <c r="Z14" s="78">
        <f>'[7]Жінки СБ 2018'!T14</f>
        <v>202</v>
      </c>
      <c r="AA14" s="78">
        <f>'[7]Зв. Жінки СБ2019'!T14</f>
        <v>205</v>
      </c>
      <c r="AB14" s="79">
        <f t="shared" si="7"/>
        <v>101.5</v>
      </c>
    </row>
    <row r="15" spans="1:28" ht="15" customHeight="1">
      <c r="A15" s="74" t="s">
        <v>55</v>
      </c>
      <c r="B15" s="75">
        <f>'[7]Жінки СБ 2018'!D15</f>
        <v>590</v>
      </c>
      <c r="C15" s="75">
        <f>'[7]Зв. Жінки СБ2019'!D15</f>
        <v>522</v>
      </c>
      <c r="D15" s="69">
        <f t="shared" si="0"/>
        <v>88.5</v>
      </c>
      <c r="E15" s="76">
        <f>'[7]Жінки СБ 2018'!U15</f>
        <v>334</v>
      </c>
      <c r="F15" s="76">
        <f>'[7]Зв. Жінки СБ2019'!U15</f>
        <v>335</v>
      </c>
      <c r="G15" s="69">
        <f t="shared" si="1"/>
        <v>100.3</v>
      </c>
      <c r="H15" s="76">
        <f>'[7]Жінки СБ 2018'!G15</f>
        <v>0</v>
      </c>
      <c r="I15" s="76">
        <f>'[7]Зв. Жінки СБ2019'!G15</f>
        <v>0</v>
      </c>
      <c r="J15" s="69" t="e">
        <f t="shared" si="8"/>
        <v>#DIV/0!</v>
      </c>
      <c r="K15" s="75">
        <f>'[7]Жінки СБ 2018'!H15+'[7]Жінки СБ 2018'!I15</f>
        <v>10</v>
      </c>
      <c r="L15" s="75">
        <f>'[7]Зв. Жінки СБ2019'!H15+'[7]Зв. Жінки СБ2019'!I15</f>
        <v>11</v>
      </c>
      <c r="M15" s="77">
        <f t="shared" si="2"/>
        <v>110</v>
      </c>
      <c r="N15" s="75">
        <f>'[7]Жінки СБ 2018'!J15</f>
        <v>55</v>
      </c>
      <c r="O15" s="75">
        <f>'[7]Зв. Жінки СБ2019'!J15</f>
        <v>46</v>
      </c>
      <c r="P15" s="77">
        <f t="shared" si="3"/>
        <v>83.6</v>
      </c>
      <c r="Q15" s="76">
        <f>'[7]Жінки СБ 2018'!K15+'[7]Жінки СБ 2018'!L15</f>
        <v>108</v>
      </c>
      <c r="R15" s="76">
        <f>'[7]Зв. Жінки СБ2019'!K15+'[7]Зв. Жінки СБ2019'!L15</f>
        <v>67</v>
      </c>
      <c r="S15" s="69">
        <f t="shared" si="4"/>
        <v>62</v>
      </c>
      <c r="T15" s="76">
        <f>'[7]Жінки СБ 2018'!M15</f>
        <v>578</v>
      </c>
      <c r="U15" s="76">
        <f>'[7]Зв. Жінки СБ2019'!M15</f>
        <v>507</v>
      </c>
      <c r="V15" s="69">
        <f t="shared" si="5"/>
        <v>87.7</v>
      </c>
      <c r="W15" s="75">
        <f>'[7]Жінки СБ 2018'!P15</f>
        <v>170</v>
      </c>
      <c r="X15" s="75">
        <f>'[7]Зв. Жінки СБ2019'!P15</f>
        <v>153</v>
      </c>
      <c r="Y15" s="77">
        <f t="shared" si="6"/>
        <v>90</v>
      </c>
      <c r="Z15" s="78">
        <f>'[7]Жінки СБ 2018'!T15</f>
        <v>129</v>
      </c>
      <c r="AA15" s="78">
        <f>'[7]Зв. Жінки СБ2019'!T15</f>
        <v>118</v>
      </c>
      <c r="AB15" s="79">
        <f t="shared" si="7"/>
        <v>91.5</v>
      </c>
    </row>
    <row r="16" spans="1:28" ht="15" customHeight="1">
      <c r="A16" s="74" t="s">
        <v>56</v>
      </c>
      <c r="B16" s="75">
        <f>'[7]Жінки СБ 2018'!D16</f>
        <v>610</v>
      </c>
      <c r="C16" s="75">
        <f>'[7]Зв. Жінки СБ2019'!D16</f>
        <v>603</v>
      </c>
      <c r="D16" s="69">
        <f t="shared" si="0"/>
        <v>98.9</v>
      </c>
      <c r="E16" s="76">
        <f>'[7]Жінки СБ 2018'!U16</f>
        <v>251</v>
      </c>
      <c r="F16" s="76">
        <f>'[7]Зв. Жінки СБ2019'!U16</f>
        <v>224</v>
      </c>
      <c r="G16" s="69">
        <f t="shared" si="1"/>
        <v>89.2</v>
      </c>
      <c r="H16" s="76">
        <f>'[7]Жінки СБ 2018'!G16</f>
        <v>0</v>
      </c>
      <c r="I16" s="76">
        <f>'[7]Зв. Жінки СБ2019'!G16</f>
        <v>0</v>
      </c>
      <c r="J16" s="69" t="e">
        <f t="shared" si="8"/>
        <v>#DIV/0!</v>
      </c>
      <c r="K16" s="75">
        <f>'[7]Жінки СБ 2018'!H16+'[7]Жінки СБ 2018'!I16</f>
        <v>8</v>
      </c>
      <c r="L16" s="75">
        <f>'[7]Зв. Жінки СБ2019'!H16+'[7]Зв. Жінки СБ2019'!I16</f>
        <v>8</v>
      </c>
      <c r="M16" s="77">
        <f t="shared" si="2"/>
        <v>100</v>
      </c>
      <c r="N16" s="75">
        <f>'[7]Жінки СБ 2018'!J16</f>
        <v>39</v>
      </c>
      <c r="O16" s="75">
        <f>'[7]Зв. Жінки СБ2019'!J16</f>
        <v>24</v>
      </c>
      <c r="P16" s="77">
        <f t="shared" si="3"/>
        <v>61.5</v>
      </c>
      <c r="Q16" s="76">
        <f>'[7]Жінки СБ 2018'!K16+'[7]Жінки СБ 2018'!L16</f>
        <v>59</v>
      </c>
      <c r="R16" s="76">
        <f>'[7]Зв. Жінки СБ2019'!K16+'[7]Зв. Жінки СБ2019'!L16</f>
        <v>48</v>
      </c>
      <c r="S16" s="69">
        <f t="shared" si="4"/>
        <v>81.400000000000006</v>
      </c>
      <c r="T16" s="76">
        <f>'[7]Жінки СБ 2018'!M16</f>
        <v>605</v>
      </c>
      <c r="U16" s="76">
        <f>'[7]Зв. Жінки СБ2019'!M16</f>
        <v>595</v>
      </c>
      <c r="V16" s="69">
        <f t="shared" si="5"/>
        <v>98.3</v>
      </c>
      <c r="W16" s="75">
        <f>'[7]Жінки СБ 2018'!P16</f>
        <v>235</v>
      </c>
      <c r="X16" s="75">
        <f>'[7]Зв. Жінки СБ2019'!P16</f>
        <v>252</v>
      </c>
      <c r="Y16" s="77">
        <f t="shared" si="6"/>
        <v>107.2</v>
      </c>
      <c r="Z16" s="78">
        <f>'[7]Жінки СБ 2018'!T16</f>
        <v>199</v>
      </c>
      <c r="AA16" s="78">
        <f>'[7]Зв. Жінки СБ2019'!T16</f>
        <v>214</v>
      </c>
      <c r="AB16" s="79">
        <f t="shared" si="7"/>
        <v>107.5</v>
      </c>
    </row>
    <row r="17" spans="1:28" ht="15" customHeight="1">
      <c r="A17" s="74" t="s">
        <v>57</v>
      </c>
      <c r="B17" s="75">
        <f>'[7]Жінки СБ 2018'!D17</f>
        <v>710</v>
      </c>
      <c r="C17" s="75">
        <f>'[7]Зв. Жінки СБ2019'!D17</f>
        <v>662</v>
      </c>
      <c r="D17" s="69">
        <f t="shared" si="0"/>
        <v>93.2</v>
      </c>
      <c r="E17" s="76">
        <f>'[7]Жінки СБ 2018'!U17</f>
        <v>389</v>
      </c>
      <c r="F17" s="76">
        <f>'[7]Зв. Жінки СБ2019'!U17</f>
        <v>382</v>
      </c>
      <c r="G17" s="69">
        <f t="shared" si="1"/>
        <v>98.2</v>
      </c>
      <c r="H17" s="76">
        <f>'[7]Жінки СБ 2018'!G17</f>
        <v>0</v>
      </c>
      <c r="I17" s="76">
        <f>'[7]Зв. Жінки СБ2019'!G17</f>
        <v>0</v>
      </c>
      <c r="J17" s="69" t="e">
        <f t="shared" si="8"/>
        <v>#DIV/0!</v>
      </c>
      <c r="K17" s="75">
        <f>'[7]Жінки СБ 2018'!H17+'[7]Жінки СБ 2018'!I17</f>
        <v>4</v>
      </c>
      <c r="L17" s="75">
        <f>'[7]Зв. Жінки СБ2019'!H17+'[7]Зв. Жінки СБ2019'!I17</f>
        <v>4</v>
      </c>
      <c r="M17" s="77">
        <f t="shared" si="2"/>
        <v>100</v>
      </c>
      <c r="N17" s="75">
        <f>'[7]Жінки СБ 2018'!J17</f>
        <v>57</v>
      </c>
      <c r="O17" s="75">
        <f>'[7]Зв. Жінки СБ2019'!J17</f>
        <v>44</v>
      </c>
      <c r="P17" s="77">
        <f t="shared" si="3"/>
        <v>77.2</v>
      </c>
      <c r="Q17" s="76">
        <f>'[7]Жінки СБ 2018'!K17+'[7]Жінки СБ 2018'!L17</f>
        <v>149</v>
      </c>
      <c r="R17" s="76">
        <f>'[7]Зв. Жінки СБ2019'!K17+'[7]Зв. Жінки СБ2019'!L17</f>
        <v>194</v>
      </c>
      <c r="S17" s="69">
        <f t="shared" si="4"/>
        <v>130.19999999999999</v>
      </c>
      <c r="T17" s="76">
        <f>'[7]Жінки СБ 2018'!M17</f>
        <v>703</v>
      </c>
      <c r="U17" s="76">
        <f>'[7]Зв. Жінки СБ2019'!M17</f>
        <v>653</v>
      </c>
      <c r="V17" s="69">
        <f t="shared" si="5"/>
        <v>92.9</v>
      </c>
      <c r="W17" s="75">
        <f>'[7]Жінки СБ 2018'!P17</f>
        <v>250</v>
      </c>
      <c r="X17" s="75">
        <f>'[7]Зв. Жінки СБ2019'!P17</f>
        <v>256</v>
      </c>
      <c r="Y17" s="77">
        <f t="shared" si="6"/>
        <v>102.4</v>
      </c>
      <c r="Z17" s="78">
        <f>'[7]Жінки СБ 2018'!T17</f>
        <v>205</v>
      </c>
      <c r="AA17" s="78">
        <f>'[7]Зв. Жінки СБ2019'!T17</f>
        <v>211</v>
      </c>
      <c r="AB17" s="79">
        <f t="shared" si="7"/>
        <v>102.9</v>
      </c>
    </row>
    <row r="18" spans="1:28" ht="15" customHeight="1">
      <c r="A18" s="74" t="s">
        <v>58</v>
      </c>
      <c r="B18" s="75">
        <f>'[7]Жінки СБ 2018'!D18</f>
        <v>1977</v>
      </c>
      <c r="C18" s="75">
        <f>'[7]Зв. Жінки СБ2019'!D18</f>
        <v>1829</v>
      </c>
      <c r="D18" s="69">
        <f t="shared" si="0"/>
        <v>92.5</v>
      </c>
      <c r="E18" s="76">
        <f>'[7]Жінки СБ 2018'!U18</f>
        <v>1159</v>
      </c>
      <c r="F18" s="76">
        <f>'[7]Зв. Жінки СБ2019'!U18</f>
        <v>1129</v>
      </c>
      <c r="G18" s="69">
        <f t="shared" si="1"/>
        <v>97.4</v>
      </c>
      <c r="H18" s="76">
        <f>'[7]Жінки СБ 2018'!G18</f>
        <v>0</v>
      </c>
      <c r="I18" s="76">
        <f>'[7]Зв. Жінки СБ2019'!G18</f>
        <v>0</v>
      </c>
      <c r="J18" s="69" t="e">
        <f t="shared" si="8"/>
        <v>#DIV/0!</v>
      </c>
      <c r="K18" s="75">
        <f>'[7]Жінки СБ 2018'!H18+'[7]Жінки СБ 2018'!I18</f>
        <v>9</v>
      </c>
      <c r="L18" s="75">
        <f>'[7]Зв. Жінки СБ2019'!H18+'[7]Зв. Жінки СБ2019'!I18</f>
        <v>11</v>
      </c>
      <c r="M18" s="77">
        <f t="shared" si="2"/>
        <v>122.2</v>
      </c>
      <c r="N18" s="75">
        <f>'[7]Жінки СБ 2018'!J18</f>
        <v>269</v>
      </c>
      <c r="O18" s="75">
        <f>'[7]Зв. Жінки СБ2019'!J18</f>
        <v>210</v>
      </c>
      <c r="P18" s="77">
        <f t="shared" si="3"/>
        <v>78.099999999999994</v>
      </c>
      <c r="Q18" s="76">
        <f>'[7]Жінки СБ 2018'!K18+'[7]Жінки СБ 2018'!L18</f>
        <v>498</v>
      </c>
      <c r="R18" s="76">
        <f>'[7]Зв. Жінки СБ2019'!K18+'[7]Зв. Жінки СБ2019'!L18</f>
        <v>572</v>
      </c>
      <c r="S18" s="69">
        <f t="shared" si="4"/>
        <v>114.9</v>
      </c>
      <c r="T18" s="76">
        <f>'[7]Жінки СБ 2018'!M18</f>
        <v>1971</v>
      </c>
      <c r="U18" s="76">
        <f>'[7]Зв. Жінки СБ2019'!M18</f>
        <v>1815</v>
      </c>
      <c r="V18" s="69">
        <f t="shared" si="5"/>
        <v>92.1</v>
      </c>
      <c r="W18" s="75">
        <f>'[7]Жінки СБ 2018'!P18</f>
        <v>583</v>
      </c>
      <c r="X18" s="75">
        <f>'[7]Зв. Жінки СБ2019'!P18</f>
        <v>580</v>
      </c>
      <c r="Y18" s="77">
        <f t="shared" si="6"/>
        <v>99.5</v>
      </c>
      <c r="Z18" s="78">
        <f>'[7]Жінки СБ 2018'!T18</f>
        <v>474</v>
      </c>
      <c r="AA18" s="78">
        <f>'[7]Зв. Жінки СБ2019'!T18</f>
        <v>499</v>
      </c>
      <c r="AB18" s="79">
        <f t="shared" si="7"/>
        <v>105.3</v>
      </c>
    </row>
    <row r="19" spans="1:28" ht="15" customHeight="1">
      <c r="A19" s="74" t="s">
        <v>59</v>
      </c>
      <c r="B19" s="75">
        <f>'[7]Жінки СБ 2018'!D19</f>
        <v>810</v>
      </c>
      <c r="C19" s="75">
        <f>'[7]Зв. Жінки СБ2019'!D19</f>
        <v>791</v>
      </c>
      <c r="D19" s="69">
        <f t="shared" si="0"/>
        <v>97.7</v>
      </c>
      <c r="E19" s="76">
        <f>'[7]Жінки СБ 2018'!U19</f>
        <v>691</v>
      </c>
      <c r="F19" s="76">
        <f>'[7]Зв. Жінки СБ2019'!U19</f>
        <v>578</v>
      </c>
      <c r="G19" s="69">
        <f t="shared" si="1"/>
        <v>83.6</v>
      </c>
      <c r="H19" s="76">
        <f>'[7]Жінки СБ 2018'!G19</f>
        <v>1</v>
      </c>
      <c r="I19" s="76">
        <f>'[7]Зв. Жінки СБ2019'!G19</f>
        <v>0</v>
      </c>
      <c r="J19" s="69">
        <f t="shared" si="8"/>
        <v>0</v>
      </c>
      <c r="K19" s="75">
        <f>'[7]Жінки СБ 2018'!H19+'[7]Жінки СБ 2018'!I19</f>
        <v>23</v>
      </c>
      <c r="L19" s="75">
        <f>'[7]Зв. Жінки СБ2019'!H19+'[7]Зв. Жінки СБ2019'!I19</f>
        <v>16</v>
      </c>
      <c r="M19" s="77">
        <f t="shared" si="2"/>
        <v>69.599999999999994</v>
      </c>
      <c r="N19" s="75">
        <f>'[7]Жінки СБ 2018'!J19</f>
        <v>98</v>
      </c>
      <c r="O19" s="75">
        <f>'[7]Зв. Жінки СБ2019'!J19</f>
        <v>51</v>
      </c>
      <c r="P19" s="77">
        <f t="shared" si="3"/>
        <v>52</v>
      </c>
      <c r="Q19" s="76">
        <f>'[7]Жінки СБ 2018'!K19+'[7]Жінки СБ 2018'!L19</f>
        <v>299</v>
      </c>
      <c r="R19" s="76">
        <f>'[7]Зв. Жінки СБ2019'!K19+'[7]Зв. Жінки СБ2019'!L19</f>
        <v>187</v>
      </c>
      <c r="S19" s="69">
        <f t="shared" si="4"/>
        <v>62.5</v>
      </c>
      <c r="T19" s="76">
        <f>'[7]Жінки СБ 2018'!M19</f>
        <v>803</v>
      </c>
      <c r="U19" s="76">
        <f>'[7]Зв. Жінки СБ2019'!M19</f>
        <v>781</v>
      </c>
      <c r="V19" s="69">
        <f t="shared" si="5"/>
        <v>97.3</v>
      </c>
      <c r="W19" s="75">
        <f>'[7]Жінки СБ 2018'!P19</f>
        <v>255</v>
      </c>
      <c r="X19" s="75">
        <f>'[7]Зв. Жінки СБ2019'!P19</f>
        <v>292</v>
      </c>
      <c r="Y19" s="77">
        <f t="shared" si="6"/>
        <v>114.5</v>
      </c>
      <c r="Z19" s="78">
        <f>'[7]Жінки СБ 2018'!T19</f>
        <v>215</v>
      </c>
      <c r="AA19" s="78">
        <f>'[7]Зв. Жінки СБ2019'!T19</f>
        <v>260</v>
      </c>
      <c r="AB19" s="79">
        <f t="shared" si="7"/>
        <v>120.9</v>
      </c>
    </row>
    <row r="20" spans="1:28" ht="15" customHeight="1">
      <c r="A20" s="74" t="s">
        <v>60</v>
      </c>
      <c r="B20" s="75">
        <f>'[7]Жінки СБ 2018'!D20</f>
        <v>958</v>
      </c>
      <c r="C20" s="75">
        <f>'[7]Зв. Жінки СБ2019'!D20</f>
        <v>965</v>
      </c>
      <c r="D20" s="69">
        <f t="shared" si="0"/>
        <v>100.7</v>
      </c>
      <c r="E20" s="76">
        <f>'[7]Жінки СБ 2018'!U20</f>
        <v>368</v>
      </c>
      <c r="F20" s="76">
        <f>'[7]Зв. Жінки СБ2019'!U20</f>
        <v>369</v>
      </c>
      <c r="G20" s="69">
        <f t="shared" si="1"/>
        <v>100.3</v>
      </c>
      <c r="H20" s="76">
        <f>'[7]Жінки СБ 2018'!G20</f>
        <v>0</v>
      </c>
      <c r="I20" s="76">
        <f>'[7]Зв. Жінки СБ2019'!G20</f>
        <v>0</v>
      </c>
      <c r="J20" s="69" t="e">
        <f t="shared" si="8"/>
        <v>#DIV/0!</v>
      </c>
      <c r="K20" s="75">
        <f>'[7]Жінки СБ 2018'!H20+'[7]Жінки СБ 2018'!I20</f>
        <v>4</v>
      </c>
      <c r="L20" s="75">
        <f>'[7]Зв. Жінки СБ2019'!H20+'[7]Зв. Жінки СБ2019'!I20</f>
        <v>5</v>
      </c>
      <c r="M20" s="77">
        <f t="shared" si="2"/>
        <v>125</v>
      </c>
      <c r="N20" s="75">
        <f>'[7]Жінки СБ 2018'!J20</f>
        <v>45</v>
      </c>
      <c r="O20" s="75">
        <f>'[7]Зв. Жінки СБ2019'!J20</f>
        <v>24</v>
      </c>
      <c r="P20" s="77">
        <f t="shared" si="3"/>
        <v>53.3</v>
      </c>
      <c r="Q20" s="76">
        <f>'[7]Жінки СБ 2018'!K20+'[7]Жінки СБ 2018'!L20</f>
        <v>186</v>
      </c>
      <c r="R20" s="76">
        <f>'[7]Зв. Жінки СБ2019'!K20+'[7]Зв. Жінки СБ2019'!L20</f>
        <v>220</v>
      </c>
      <c r="S20" s="69">
        <f t="shared" si="4"/>
        <v>118.3</v>
      </c>
      <c r="T20" s="76">
        <f>'[7]Жінки СБ 2018'!M20</f>
        <v>946</v>
      </c>
      <c r="U20" s="76">
        <f>'[7]Зв. Жінки СБ2019'!M20</f>
        <v>947</v>
      </c>
      <c r="V20" s="69">
        <f t="shared" si="5"/>
        <v>100.1</v>
      </c>
      <c r="W20" s="75">
        <f>'[7]Жінки СБ 2018'!P20</f>
        <v>390</v>
      </c>
      <c r="X20" s="75">
        <f>'[7]Зв. Жінки СБ2019'!P20</f>
        <v>406</v>
      </c>
      <c r="Y20" s="77">
        <f t="shared" si="6"/>
        <v>104.1</v>
      </c>
      <c r="Z20" s="78">
        <f>'[7]Жінки СБ 2018'!T20</f>
        <v>301</v>
      </c>
      <c r="AA20" s="78">
        <f>'[7]Зв. Жінки СБ2019'!T20</f>
        <v>352</v>
      </c>
      <c r="AB20" s="79">
        <f t="shared" si="7"/>
        <v>116.9</v>
      </c>
    </row>
    <row r="21" spans="1:28" ht="15" customHeight="1">
      <c r="A21" s="74" t="s">
        <v>61</v>
      </c>
      <c r="B21" s="75">
        <f>'[7]Жінки СБ 2018'!D21</f>
        <v>1366</v>
      </c>
      <c r="C21" s="75">
        <f>'[7]Зв. Жінки СБ2019'!D21</f>
        <v>1142</v>
      </c>
      <c r="D21" s="69">
        <f t="shared" si="0"/>
        <v>83.6</v>
      </c>
      <c r="E21" s="76">
        <f>'[7]Жінки СБ 2018'!U21</f>
        <v>449</v>
      </c>
      <c r="F21" s="76">
        <f>'[7]Зв. Жінки СБ2019'!U21</f>
        <v>434</v>
      </c>
      <c r="G21" s="69">
        <f t="shared" si="1"/>
        <v>96.7</v>
      </c>
      <c r="H21" s="76">
        <f>'[7]Жінки СБ 2018'!G21</f>
        <v>2</v>
      </c>
      <c r="I21" s="76">
        <f>'[7]Зв. Жінки СБ2019'!G21</f>
        <v>0</v>
      </c>
      <c r="J21" s="69">
        <f t="shared" si="8"/>
        <v>0</v>
      </c>
      <c r="K21" s="75">
        <f>'[7]Жінки СБ 2018'!H21+'[7]Жінки СБ 2018'!I21</f>
        <v>6</v>
      </c>
      <c r="L21" s="75">
        <f>'[7]Зв. Жінки СБ2019'!H21+'[7]Зв. Жінки СБ2019'!I21</f>
        <v>2</v>
      </c>
      <c r="M21" s="77">
        <f t="shared" si="2"/>
        <v>33.299999999999997</v>
      </c>
      <c r="N21" s="75">
        <f>'[7]Жінки СБ 2018'!J21</f>
        <v>100</v>
      </c>
      <c r="O21" s="75">
        <f>'[7]Зв. Жінки СБ2019'!J21</f>
        <v>67</v>
      </c>
      <c r="P21" s="77">
        <f t="shared" si="3"/>
        <v>67</v>
      </c>
      <c r="Q21" s="76">
        <f>'[7]Жінки СБ 2018'!K21+'[7]Жінки СБ 2018'!L21</f>
        <v>132</v>
      </c>
      <c r="R21" s="76">
        <f>'[7]Зв. Жінки СБ2019'!K21+'[7]Зв. Жінки СБ2019'!L21</f>
        <v>125</v>
      </c>
      <c r="S21" s="69">
        <f t="shared" si="4"/>
        <v>94.7</v>
      </c>
      <c r="T21" s="76">
        <f>'[7]Жінки СБ 2018'!M21</f>
        <v>1346</v>
      </c>
      <c r="U21" s="76">
        <f>'[7]Зв. Жінки СБ2019'!M21</f>
        <v>1133</v>
      </c>
      <c r="V21" s="69">
        <f t="shared" si="5"/>
        <v>84.2</v>
      </c>
      <c r="W21" s="75">
        <f>'[7]Жінки СБ 2018'!P21</f>
        <v>478</v>
      </c>
      <c r="X21" s="75">
        <f>'[7]Зв. Жінки СБ2019'!P21</f>
        <v>415</v>
      </c>
      <c r="Y21" s="77">
        <f t="shared" si="6"/>
        <v>86.8</v>
      </c>
      <c r="Z21" s="78">
        <f>'[7]Жінки СБ 2018'!T21</f>
        <v>302</v>
      </c>
      <c r="AA21" s="78">
        <f>'[7]Зв. Жінки СБ2019'!T21</f>
        <v>305</v>
      </c>
      <c r="AB21" s="79">
        <f t="shared" si="7"/>
        <v>101</v>
      </c>
    </row>
    <row r="22" spans="1:28" ht="15" customHeight="1">
      <c r="A22" s="74" t="s">
        <v>62</v>
      </c>
      <c r="B22" s="75">
        <f>'[7]Жінки СБ 2018'!D22</f>
        <v>1193</v>
      </c>
      <c r="C22" s="75">
        <f>'[7]Зв. Жінки СБ2019'!D22</f>
        <v>1174</v>
      </c>
      <c r="D22" s="69">
        <f t="shared" si="0"/>
        <v>98.4</v>
      </c>
      <c r="E22" s="76">
        <f>'[7]Жінки СБ 2018'!U22</f>
        <v>728</v>
      </c>
      <c r="F22" s="76">
        <f>'[7]Зв. Жінки СБ2019'!U22</f>
        <v>675</v>
      </c>
      <c r="G22" s="69">
        <f t="shared" si="1"/>
        <v>92.7</v>
      </c>
      <c r="H22" s="76">
        <f>'[7]Жінки СБ 2018'!G22</f>
        <v>3</v>
      </c>
      <c r="I22" s="76">
        <f>'[7]Зв. Жінки СБ2019'!G22</f>
        <v>0</v>
      </c>
      <c r="J22" s="69">
        <f t="shared" si="8"/>
        <v>0</v>
      </c>
      <c r="K22" s="75">
        <f>'[7]Жінки СБ 2018'!H22+'[7]Жінки СБ 2018'!I22</f>
        <v>14</v>
      </c>
      <c r="L22" s="75">
        <f>'[7]Зв. Жінки СБ2019'!H22+'[7]Зв. Жінки СБ2019'!I22</f>
        <v>12</v>
      </c>
      <c r="M22" s="77">
        <f t="shared" si="2"/>
        <v>85.7</v>
      </c>
      <c r="N22" s="75">
        <f>'[7]Жінки СБ 2018'!J22</f>
        <v>146</v>
      </c>
      <c r="O22" s="75">
        <f>'[7]Зв. Жінки СБ2019'!J22</f>
        <v>104</v>
      </c>
      <c r="P22" s="77">
        <f t="shared" si="3"/>
        <v>71.2</v>
      </c>
      <c r="Q22" s="76">
        <f>'[7]Жінки СБ 2018'!K22+'[7]Жінки СБ 2018'!L22</f>
        <v>265</v>
      </c>
      <c r="R22" s="76">
        <f>'[7]Зв. Жінки СБ2019'!K22+'[7]Зв. Жінки СБ2019'!L22</f>
        <v>199</v>
      </c>
      <c r="S22" s="69">
        <f t="shared" si="4"/>
        <v>75.099999999999994</v>
      </c>
      <c r="T22" s="76">
        <f>'[7]Жінки СБ 2018'!M22</f>
        <v>1183</v>
      </c>
      <c r="U22" s="76">
        <f>'[7]Зв. Жінки СБ2019'!M22</f>
        <v>1154</v>
      </c>
      <c r="V22" s="69">
        <f t="shared" si="5"/>
        <v>97.5</v>
      </c>
      <c r="W22" s="75">
        <f>'[7]Жінки СБ 2018'!P22</f>
        <v>371</v>
      </c>
      <c r="X22" s="75">
        <f>'[7]Зв. Жінки СБ2019'!P22</f>
        <v>363</v>
      </c>
      <c r="Y22" s="77">
        <f t="shared" si="6"/>
        <v>97.8</v>
      </c>
      <c r="Z22" s="78">
        <f>'[7]Жінки СБ 2018'!T22</f>
        <v>314</v>
      </c>
      <c r="AA22" s="78">
        <f>'[7]Зв. Жінки СБ2019'!T22</f>
        <v>308</v>
      </c>
      <c r="AB22" s="79">
        <f t="shared" si="7"/>
        <v>98.1</v>
      </c>
    </row>
    <row r="23" spans="1:28" ht="15" customHeight="1">
      <c r="A23" s="74" t="s">
        <v>63</v>
      </c>
      <c r="B23" s="75">
        <f>'[7]Жінки СБ 2018'!D23</f>
        <v>936</v>
      </c>
      <c r="C23" s="75">
        <f>'[7]Зв. Жінки СБ2019'!D23</f>
        <v>939</v>
      </c>
      <c r="D23" s="69">
        <f t="shared" si="0"/>
        <v>100.3</v>
      </c>
      <c r="E23" s="76">
        <f>'[7]Жінки СБ 2018'!U23</f>
        <v>448</v>
      </c>
      <c r="F23" s="76">
        <f>'[7]Зв. Жінки СБ2019'!U23</f>
        <v>473</v>
      </c>
      <c r="G23" s="69">
        <f t="shared" si="1"/>
        <v>105.6</v>
      </c>
      <c r="H23" s="76">
        <f>'[7]Жінки СБ 2018'!G23</f>
        <v>0</v>
      </c>
      <c r="I23" s="76">
        <f>'[7]Зв. Жінки СБ2019'!G23</f>
        <v>1</v>
      </c>
      <c r="J23" s="69" t="e">
        <f t="shared" si="8"/>
        <v>#DIV/0!</v>
      </c>
      <c r="K23" s="75">
        <f>'[7]Жінки СБ 2018'!H23+'[7]Жінки СБ 2018'!I23</f>
        <v>19</v>
      </c>
      <c r="L23" s="75">
        <f>'[7]Зв. Жінки СБ2019'!H23+'[7]Зв. Жінки СБ2019'!I23</f>
        <v>23</v>
      </c>
      <c r="M23" s="77">
        <f t="shared" si="2"/>
        <v>121.1</v>
      </c>
      <c r="N23" s="75">
        <f>'[7]Жінки СБ 2018'!J23</f>
        <v>43</v>
      </c>
      <c r="O23" s="75">
        <f>'[7]Зв. Жінки СБ2019'!J23</f>
        <v>34</v>
      </c>
      <c r="P23" s="77">
        <f t="shared" si="3"/>
        <v>79.099999999999994</v>
      </c>
      <c r="Q23" s="76">
        <f>'[7]Жінки СБ 2018'!K23+'[7]Жінки СБ 2018'!L23</f>
        <v>555</v>
      </c>
      <c r="R23" s="76">
        <f>'[7]Зв. Жінки СБ2019'!K23+'[7]Зв. Жінки СБ2019'!L23</f>
        <v>502</v>
      </c>
      <c r="S23" s="69">
        <f t="shared" si="4"/>
        <v>90.5</v>
      </c>
      <c r="T23" s="76">
        <f>'[7]Жінки СБ 2018'!M23</f>
        <v>926</v>
      </c>
      <c r="U23" s="76">
        <f>'[7]Зв. Жінки СБ2019'!M23</f>
        <v>935</v>
      </c>
      <c r="V23" s="69">
        <f t="shared" si="5"/>
        <v>101</v>
      </c>
      <c r="W23" s="75">
        <f>'[7]Жінки СБ 2018'!P23</f>
        <v>337</v>
      </c>
      <c r="X23" s="75">
        <f>'[7]Зв. Жінки СБ2019'!P23</f>
        <v>350</v>
      </c>
      <c r="Y23" s="77">
        <f t="shared" si="6"/>
        <v>103.9</v>
      </c>
      <c r="Z23" s="78">
        <f>'[7]Жінки СБ 2018'!T23</f>
        <v>298</v>
      </c>
      <c r="AA23" s="78">
        <f>'[7]Зв. Жінки СБ2019'!T23</f>
        <v>302</v>
      </c>
      <c r="AB23" s="79">
        <f t="shared" si="7"/>
        <v>101.3</v>
      </c>
    </row>
    <row r="24" spans="1:28" ht="15" customHeight="1">
      <c r="A24" s="74" t="s">
        <v>64</v>
      </c>
      <c r="B24" s="75">
        <f>'[7]Жінки СБ 2018'!D24</f>
        <v>783</v>
      </c>
      <c r="C24" s="75">
        <f>'[7]Зв. Жінки СБ2019'!D24</f>
        <v>797</v>
      </c>
      <c r="D24" s="69">
        <f t="shared" si="0"/>
        <v>101.8</v>
      </c>
      <c r="E24" s="76">
        <f>'[7]Жінки СБ 2018'!U24</f>
        <v>317</v>
      </c>
      <c r="F24" s="76">
        <f>'[7]Зв. Жінки СБ2019'!U24</f>
        <v>306</v>
      </c>
      <c r="G24" s="69">
        <f t="shared" si="1"/>
        <v>96.5</v>
      </c>
      <c r="H24" s="76">
        <f>'[7]Жінки СБ 2018'!G24</f>
        <v>0</v>
      </c>
      <c r="I24" s="76">
        <f>'[7]Зв. Жінки СБ2019'!G24</f>
        <v>1</v>
      </c>
      <c r="J24" s="69" t="e">
        <f t="shared" si="8"/>
        <v>#DIV/0!</v>
      </c>
      <c r="K24" s="75">
        <f>'[7]Жінки СБ 2018'!H24+'[7]Жінки СБ 2018'!I24</f>
        <v>7</v>
      </c>
      <c r="L24" s="75">
        <f>'[7]Зв. Жінки СБ2019'!H24+'[7]Зв. Жінки СБ2019'!I24</f>
        <v>1</v>
      </c>
      <c r="M24" s="77">
        <f t="shared" si="2"/>
        <v>14.3</v>
      </c>
      <c r="N24" s="75">
        <f>'[7]Жінки СБ 2018'!J24</f>
        <v>38</v>
      </c>
      <c r="O24" s="75">
        <f>'[7]Зв. Жінки СБ2019'!J24</f>
        <v>48</v>
      </c>
      <c r="P24" s="77">
        <f t="shared" si="3"/>
        <v>126.3</v>
      </c>
      <c r="Q24" s="76">
        <f>'[7]Жінки СБ 2018'!K24+'[7]Жінки СБ 2018'!L24</f>
        <v>274</v>
      </c>
      <c r="R24" s="76">
        <f>'[7]Зв. Жінки СБ2019'!K24+'[7]Зв. Жінки СБ2019'!L24</f>
        <v>157</v>
      </c>
      <c r="S24" s="69">
        <f t="shared" si="4"/>
        <v>57.3</v>
      </c>
      <c r="T24" s="76">
        <f>'[7]Жінки СБ 2018'!M24</f>
        <v>770</v>
      </c>
      <c r="U24" s="76">
        <f>'[7]Зв. Жінки СБ2019'!M24</f>
        <v>790</v>
      </c>
      <c r="V24" s="69">
        <f t="shared" si="5"/>
        <v>102.6</v>
      </c>
      <c r="W24" s="75">
        <f>'[7]Жінки СБ 2018'!P24</f>
        <v>339</v>
      </c>
      <c r="X24" s="75">
        <f>'[7]Зв. Жінки СБ2019'!P24</f>
        <v>321</v>
      </c>
      <c r="Y24" s="77">
        <f t="shared" si="6"/>
        <v>94.7</v>
      </c>
      <c r="Z24" s="78">
        <f>'[7]Жінки СБ 2018'!T24</f>
        <v>287</v>
      </c>
      <c r="AA24" s="78">
        <f>'[7]Зв. Жінки СБ2019'!T24</f>
        <v>292</v>
      </c>
      <c r="AB24" s="79">
        <f t="shared" si="7"/>
        <v>101.7</v>
      </c>
    </row>
    <row r="25" spans="1:28" ht="15" customHeight="1">
      <c r="A25" s="74" t="s">
        <v>65</v>
      </c>
      <c r="B25" s="75">
        <f>'[7]Жінки СБ 2018'!D25</f>
        <v>1067</v>
      </c>
      <c r="C25" s="75">
        <f>'[7]Зв. Жінки СБ2019'!D25</f>
        <v>1211</v>
      </c>
      <c r="D25" s="69">
        <f t="shared" si="0"/>
        <v>113.5</v>
      </c>
      <c r="E25" s="76">
        <f>'[7]Жінки СБ 2018'!U25</f>
        <v>882</v>
      </c>
      <c r="F25" s="76">
        <f>'[7]Зв. Жінки СБ2019'!U25</f>
        <v>957</v>
      </c>
      <c r="G25" s="69">
        <f t="shared" si="1"/>
        <v>108.5</v>
      </c>
      <c r="H25" s="76">
        <f>'[7]Жінки СБ 2018'!G25</f>
        <v>0</v>
      </c>
      <c r="I25" s="76">
        <f>'[7]Зв. Жінки СБ2019'!G25</f>
        <v>0</v>
      </c>
      <c r="J25" s="69" t="e">
        <f t="shared" si="8"/>
        <v>#DIV/0!</v>
      </c>
      <c r="K25" s="75">
        <f>'[7]Жінки СБ 2018'!H25+'[7]Жінки СБ 2018'!I25</f>
        <v>8</v>
      </c>
      <c r="L25" s="75">
        <f>'[7]Зв. Жінки СБ2019'!H25+'[7]Зв. Жінки СБ2019'!I25</f>
        <v>12</v>
      </c>
      <c r="M25" s="77">
        <f t="shared" si="2"/>
        <v>150</v>
      </c>
      <c r="N25" s="75">
        <f>'[7]Жінки СБ 2018'!J25</f>
        <v>129</v>
      </c>
      <c r="O25" s="75">
        <f>'[7]Зв. Жінки СБ2019'!J25</f>
        <v>91</v>
      </c>
      <c r="P25" s="77">
        <f t="shared" si="3"/>
        <v>70.5</v>
      </c>
      <c r="Q25" s="76">
        <f>'[7]Жінки СБ 2018'!K25+'[7]Жінки СБ 2018'!L25</f>
        <v>438</v>
      </c>
      <c r="R25" s="76">
        <f>'[7]Зв. Жінки СБ2019'!K25+'[7]Зв. Жінки СБ2019'!L25</f>
        <v>442</v>
      </c>
      <c r="S25" s="69">
        <f t="shared" si="4"/>
        <v>100.9</v>
      </c>
      <c r="T25" s="76">
        <f>'[7]Жінки СБ 2018'!M25</f>
        <v>1062</v>
      </c>
      <c r="U25" s="76">
        <f>'[7]Зв. Жінки СБ2019'!M25</f>
        <v>1205</v>
      </c>
      <c r="V25" s="69">
        <f t="shared" si="5"/>
        <v>113.5</v>
      </c>
      <c r="W25" s="75">
        <f>'[7]Жінки СБ 2018'!P25</f>
        <v>421</v>
      </c>
      <c r="X25" s="75">
        <f>'[7]Зв. Жінки СБ2019'!P25</f>
        <v>461</v>
      </c>
      <c r="Y25" s="77">
        <f t="shared" si="6"/>
        <v>109.5</v>
      </c>
      <c r="Z25" s="78">
        <f>'[7]Жінки СБ 2018'!T25</f>
        <v>343</v>
      </c>
      <c r="AA25" s="78">
        <f>'[7]Зв. Жінки СБ2019'!T25</f>
        <v>392</v>
      </c>
      <c r="AB25" s="79">
        <f t="shared" si="7"/>
        <v>114.3</v>
      </c>
    </row>
    <row r="26" spans="1:28" ht="15" customHeight="1">
      <c r="A26" s="74" t="s">
        <v>66</v>
      </c>
      <c r="B26" s="75">
        <f>'[7]Жінки СБ 2018'!D26</f>
        <v>1088</v>
      </c>
      <c r="C26" s="75">
        <f>'[7]Зв. Жінки СБ2019'!D26</f>
        <v>963</v>
      </c>
      <c r="D26" s="69">
        <f t="shared" si="0"/>
        <v>88.5</v>
      </c>
      <c r="E26" s="76">
        <f>'[7]Жінки СБ 2018'!U26</f>
        <v>416</v>
      </c>
      <c r="F26" s="76">
        <f>'[7]Зв. Жінки СБ2019'!U26</f>
        <v>363</v>
      </c>
      <c r="G26" s="69">
        <f t="shared" si="1"/>
        <v>87.3</v>
      </c>
      <c r="H26" s="76">
        <f>'[7]Жінки СБ 2018'!G26</f>
        <v>1</v>
      </c>
      <c r="I26" s="76">
        <f>'[7]Зв. Жінки СБ2019'!G26</f>
        <v>2</v>
      </c>
      <c r="J26" s="69">
        <f t="shared" si="8"/>
        <v>200</v>
      </c>
      <c r="K26" s="75">
        <f>'[7]Жінки СБ 2018'!H26+'[7]Жінки СБ 2018'!I26</f>
        <v>10</v>
      </c>
      <c r="L26" s="75">
        <f>'[7]Зв. Жінки СБ2019'!H26+'[7]Зв. Жінки СБ2019'!I26</f>
        <v>13</v>
      </c>
      <c r="M26" s="77">
        <f t="shared" si="2"/>
        <v>130</v>
      </c>
      <c r="N26" s="75">
        <f>'[7]Жінки СБ 2018'!J26</f>
        <v>137</v>
      </c>
      <c r="O26" s="75">
        <f>'[7]Зв. Жінки СБ2019'!J26</f>
        <v>92</v>
      </c>
      <c r="P26" s="77">
        <f t="shared" si="3"/>
        <v>67.2</v>
      </c>
      <c r="Q26" s="76">
        <f>'[7]Жінки СБ 2018'!K26+'[7]Жінки СБ 2018'!L26</f>
        <v>162</v>
      </c>
      <c r="R26" s="76">
        <f>'[7]Зв. Жінки СБ2019'!K26+'[7]Зв. Жінки СБ2019'!L26</f>
        <v>17</v>
      </c>
      <c r="S26" s="69">
        <f t="shared" si="4"/>
        <v>10.5</v>
      </c>
      <c r="T26" s="76">
        <f>'[7]Жінки СБ 2018'!M26</f>
        <v>1071</v>
      </c>
      <c r="U26" s="76">
        <f>'[7]Зв. Жінки СБ2019'!M26</f>
        <v>952</v>
      </c>
      <c r="V26" s="69">
        <f t="shared" si="5"/>
        <v>88.9</v>
      </c>
      <c r="W26" s="75">
        <f>'[7]Жінки СБ 2018'!P26</f>
        <v>331</v>
      </c>
      <c r="X26" s="75">
        <f>'[7]Зв. Жінки СБ2019'!P26</f>
        <v>335</v>
      </c>
      <c r="Y26" s="77">
        <f t="shared" si="6"/>
        <v>101.2</v>
      </c>
      <c r="Z26" s="78">
        <f>'[7]Жінки СБ 2018'!T26</f>
        <v>232</v>
      </c>
      <c r="AA26" s="78">
        <f>'[7]Зв. Жінки СБ2019'!T26</f>
        <v>233</v>
      </c>
      <c r="AB26" s="79">
        <f t="shared" si="7"/>
        <v>100.4</v>
      </c>
    </row>
    <row r="27" spans="1:28" ht="15" customHeight="1">
      <c r="A27" s="74" t="s">
        <v>67</v>
      </c>
      <c r="B27" s="75">
        <f>'[7]Жінки СБ 2018'!D27</f>
        <v>865</v>
      </c>
      <c r="C27" s="75">
        <f>'[7]Зв. Жінки СБ2019'!D27</f>
        <v>984</v>
      </c>
      <c r="D27" s="69">
        <f t="shared" si="0"/>
        <v>113.8</v>
      </c>
      <c r="E27" s="76">
        <f>'[7]Жінки СБ 2018'!U27</f>
        <v>813</v>
      </c>
      <c r="F27" s="76">
        <f>'[7]Зв. Жінки СБ2019'!U27</f>
        <v>830</v>
      </c>
      <c r="G27" s="69">
        <f t="shared" si="1"/>
        <v>102.1</v>
      </c>
      <c r="H27" s="76">
        <f>'[7]Жінки СБ 2018'!G27</f>
        <v>2</v>
      </c>
      <c r="I27" s="76">
        <f>'[7]Зв. Жінки СБ2019'!G27</f>
        <v>0</v>
      </c>
      <c r="J27" s="69">
        <f t="shared" si="8"/>
        <v>0</v>
      </c>
      <c r="K27" s="75">
        <f>'[7]Жінки СБ 2018'!H27+'[7]Жінки СБ 2018'!I27</f>
        <v>6</v>
      </c>
      <c r="L27" s="75">
        <f>'[7]Зв. Жінки СБ2019'!H27+'[7]Зв. Жінки СБ2019'!I27</f>
        <v>9</v>
      </c>
      <c r="M27" s="77">
        <f t="shared" si="2"/>
        <v>150</v>
      </c>
      <c r="N27" s="75">
        <f>'[7]Жінки СБ 2018'!J27</f>
        <v>90</v>
      </c>
      <c r="O27" s="75">
        <f>'[7]Зв. Жінки СБ2019'!J27</f>
        <v>71</v>
      </c>
      <c r="P27" s="77">
        <f t="shared" si="3"/>
        <v>78.900000000000006</v>
      </c>
      <c r="Q27" s="76">
        <f>'[7]Жінки СБ 2018'!K27+'[7]Жінки СБ 2018'!L27</f>
        <v>349</v>
      </c>
      <c r="R27" s="76">
        <f>'[7]Зв. Жінки СБ2019'!K27+'[7]Зв. Жінки СБ2019'!L27</f>
        <v>299</v>
      </c>
      <c r="S27" s="69">
        <f t="shared" si="4"/>
        <v>85.7</v>
      </c>
      <c r="T27" s="76">
        <f>'[7]Жінки СБ 2018'!M27</f>
        <v>857</v>
      </c>
      <c r="U27" s="76">
        <f>'[7]Зв. Жінки СБ2019'!M27</f>
        <v>968</v>
      </c>
      <c r="V27" s="69">
        <f t="shared" si="5"/>
        <v>113</v>
      </c>
      <c r="W27" s="75">
        <f>'[7]Жінки СБ 2018'!P27</f>
        <v>314</v>
      </c>
      <c r="X27" s="75">
        <f>'[7]Зв. Жінки СБ2019'!P27</f>
        <v>353</v>
      </c>
      <c r="Y27" s="77">
        <f t="shared" si="6"/>
        <v>112.4</v>
      </c>
      <c r="Z27" s="78">
        <f>'[7]Жінки СБ 2018'!T27</f>
        <v>263</v>
      </c>
      <c r="AA27" s="78">
        <f>'[7]Зв. Жінки СБ2019'!T27</f>
        <v>299</v>
      </c>
      <c r="AB27" s="79">
        <f t="shared" si="7"/>
        <v>113.7</v>
      </c>
    </row>
    <row r="28" spans="1:28" ht="15" customHeight="1">
      <c r="A28" s="74" t="s">
        <v>68</v>
      </c>
      <c r="B28" s="75">
        <f>'[7]Жінки СБ 2018'!D28</f>
        <v>1986</v>
      </c>
      <c r="C28" s="75">
        <f>'[7]Зв. Жінки СБ2019'!D28</f>
        <v>1485</v>
      </c>
      <c r="D28" s="69">
        <f t="shared" si="0"/>
        <v>74.8</v>
      </c>
      <c r="E28" s="76">
        <f>'[7]Жінки СБ 2018'!U28</f>
        <v>1244</v>
      </c>
      <c r="F28" s="76">
        <f>'[7]Зв. Жінки СБ2019'!U28</f>
        <v>1210</v>
      </c>
      <c r="G28" s="69">
        <f t="shared" si="1"/>
        <v>97.3</v>
      </c>
      <c r="H28" s="76">
        <f>'[7]Жінки СБ 2018'!G28</f>
        <v>1</v>
      </c>
      <c r="I28" s="76">
        <f>'[7]Зв. Жінки СБ2019'!G28</f>
        <v>1</v>
      </c>
      <c r="J28" s="69">
        <f t="shared" si="8"/>
        <v>100</v>
      </c>
      <c r="K28" s="75">
        <f>'[7]Жінки СБ 2018'!H28+'[7]Жінки СБ 2018'!I28</f>
        <v>49</v>
      </c>
      <c r="L28" s="75">
        <f>'[7]Зв. Жінки СБ2019'!H28+'[7]Зв. Жінки СБ2019'!I28</f>
        <v>37</v>
      </c>
      <c r="M28" s="77">
        <f t="shared" si="2"/>
        <v>75.5</v>
      </c>
      <c r="N28" s="75">
        <f>'[7]Жінки СБ 2018'!J28</f>
        <v>241</v>
      </c>
      <c r="O28" s="75">
        <f>'[7]Зв. Жінки СБ2019'!J28</f>
        <v>159</v>
      </c>
      <c r="P28" s="77">
        <f t="shared" si="3"/>
        <v>66</v>
      </c>
      <c r="Q28" s="76">
        <f>'[7]Жінки СБ 2018'!K28+'[7]Жінки СБ 2018'!L28</f>
        <v>186</v>
      </c>
      <c r="R28" s="76">
        <f>'[7]Зв. Жінки СБ2019'!K28+'[7]Зв. Жінки СБ2019'!L28</f>
        <v>161</v>
      </c>
      <c r="S28" s="69">
        <f t="shared" si="4"/>
        <v>86.6</v>
      </c>
      <c r="T28" s="76">
        <f>'[7]Жінки СБ 2018'!M28</f>
        <v>1935</v>
      </c>
      <c r="U28" s="76">
        <f>'[7]Зв. Жінки СБ2019'!M28</f>
        <v>1461</v>
      </c>
      <c r="V28" s="69">
        <f t="shared" si="5"/>
        <v>75.5</v>
      </c>
      <c r="W28" s="75">
        <f>'[7]Жінки СБ 2018'!P28</f>
        <v>455</v>
      </c>
      <c r="X28" s="75">
        <f>'[7]Зв. Жінки СБ2019'!P28</f>
        <v>368</v>
      </c>
      <c r="Y28" s="77">
        <f t="shared" si="6"/>
        <v>80.900000000000006</v>
      </c>
      <c r="Z28" s="78">
        <f>'[7]Жінки СБ 2018'!T28</f>
        <v>352</v>
      </c>
      <c r="AA28" s="78">
        <f>'[7]Зв. Жінки СБ2019'!T28</f>
        <v>285</v>
      </c>
      <c r="AB28" s="79">
        <f t="shared" si="7"/>
        <v>81</v>
      </c>
    </row>
    <row r="29" spans="1:28" ht="15" customHeight="1">
      <c r="A29" s="74" t="s">
        <v>69</v>
      </c>
      <c r="B29" s="75">
        <f>'[7]Жінки СБ 2018'!D29</f>
        <v>2329</v>
      </c>
      <c r="C29" s="75">
        <f>'[7]Зв. Жінки СБ2019'!D29</f>
        <v>2283</v>
      </c>
      <c r="D29" s="69">
        <f t="shared" si="0"/>
        <v>98</v>
      </c>
      <c r="E29" s="76">
        <f>'[7]Жінки СБ 2018'!U29</f>
        <v>2026</v>
      </c>
      <c r="F29" s="76">
        <f>'[7]Зв. Жінки СБ2019'!U29</f>
        <v>1939</v>
      </c>
      <c r="G29" s="69">
        <f t="shared" si="1"/>
        <v>95.7</v>
      </c>
      <c r="H29" s="76">
        <f>'[7]Жінки СБ 2018'!G29</f>
        <v>0</v>
      </c>
      <c r="I29" s="76">
        <f>'[7]Зв. Жінки СБ2019'!G29</f>
        <v>0</v>
      </c>
      <c r="J29" s="69" t="e">
        <f t="shared" si="8"/>
        <v>#DIV/0!</v>
      </c>
      <c r="K29" s="75">
        <f>'[7]Жінки СБ 2018'!H29+'[7]Жінки СБ 2018'!I29</f>
        <v>25</v>
      </c>
      <c r="L29" s="75">
        <f>'[7]Зв. Жінки СБ2019'!H29+'[7]Зв. Жінки СБ2019'!I29</f>
        <v>34</v>
      </c>
      <c r="M29" s="77">
        <f t="shared" si="2"/>
        <v>136</v>
      </c>
      <c r="N29" s="75">
        <f>'[7]Жінки СБ 2018'!J29</f>
        <v>292</v>
      </c>
      <c r="O29" s="75">
        <f>'[7]Зв. Жінки СБ2019'!J29</f>
        <v>288</v>
      </c>
      <c r="P29" s="77">
        <f t="shared" si="3"/>
        <v>98.6</v>
      </c>
      <c r="Q29" s="76">
        <f>'[7]Жінки СБ 2018'!K29+'[7]Жінки СБ 2018'!L29</f>
        <v>144</v>
      </c>
      <c r="R29" s="76">
        <f>'[7]Зв. Жінки СБ2019'!K29+'[7]Зв. Жінки СБ2019'!L29</f>
        <v>122</v>
      </c>
      <c r="S29" s="69">
        <f t="shared" si="4"/>
        <v>84.7</v>
      </c>
      <c r="T29" s="76">
        <f>'[7]Жінки СБ 2018'!M29</f>
        <v>2284</v>
      </c>
      <c r="U29" s="76">
        <f>'[7]Зв. Жінки СБ2019'!M29</f>
        <v>2259</v>
      </c>
      <c r="V29" s="69">
        <f t="shared" si="5"/>
        <v>98.9</v>
      </c>
      <c r="W29" s="75">
        <f>'[7]Жінки СБ 2018'!P29</f>
        <v>709</v>
      </c>
      <c r="X29" s="75">
        <f>'[7]Зв. Жінки СБ2019'!P29</f>
        <v>834</v>
      </c>
      <c r="Y29" s="77">
        <f t="shared" si="6"/>
        <v>117.6</v>
      </c>
      <c r="Z29" s="78">
        <f>'[7]Жінки СБ 2018'!T29</f>
        <v>542</v>
      </c>
      <c r="AA29" s="78">
        <f>'[7]Зв. Жінки СБ2019'!T29</f>
        <v>668</v>
      </c>
      <c r="AB29" s="79">
        <f t="shared" si="7"/>
        <v>123.2</v>
      </c>
    </row>
    <row r="30" spans="1:28" ht="15" customHeight="1">
      <c r="A30" s="81" t="s">
        <v>70</v>
      </c>
      <c r="B30" s="75">
        <f>'[7]Жінки СБ 2018'!D30</f>
        <v>4135</v>
      </c>
      <c r="C30" s="75">
        <f>'[7]Зв. Жінки СБ2019'!D30</f>
        <v>3648</v>
      </c>
      <c r="D30" s="69">
        <f t="shared" si="0"/>
        <v>88.2</v>
      </c>
      <c r="E30" s="76">
        <f>'[7]Жінки СБ 2018'!U30</f>
        <v>2413</v>
      </c>
      <c r="F30" s="76">
        <f>'[7]Зв. Жінки СБ2019'!U30</f>
        <v>2583</v>
      </c>
      <c r="G30" s="69">
        <f t="shared" si="1"/>
        <v>107</v>
      </c>
      <c r="H30" s="76">
        <f>'[7]Жінки СБ 2018'!G30</f>
        <v>5</v>
      </c>
      <c r="I30" s="76">
        <f>'[7]Зв. Жінки СБ2019'!G30</f>
        <v>7</v>
      </c>
      <c r="J30" s="69">
        <f t="shared" si="8"/>
        <v>140</v>
      </c>
      <c r="K30" s="75">
        <f>'[7]Жінки СБ 2018'!H30+'[7]Жінки СБ 2018'!I30</f>
        <v>63</v>
      </c>
      <c r="L30" s="75">
        <f>'[7]Зв. Жінки СБ2019'!H30+'[7]Зв. Жінки СБ2019'!I30</f>
        <v>37</v>
      </c>
      <c r="M30" s="77">
        <f t="shared" si="2"/>
        <v>58.7</v>
      </c>
      <c r="N30" s="75">
        <f>'[7]Жінки СБ 2018'!J30</f>
        <v>704</v>
      </c>
      <c r="O30" s="75">
        <f>'[7]Зв. Жінки СБ2019'!J30</f>
        <v>556</v>
      </c>
      <c r="P30" s="77">
        <f t="shared" si="3"/>
        <v>79</v>
      </c>
      <c r="Q30" s="76">
        <f>'[7]Жінки СБ 2018'!K30+'[7]Жінки СБ 2018'!L30</f>
        <v>973</v>
      </c>
      <c r="R30" s="76">
        <f>'[7]Зв. Жінки СБ2019'!K30+'[7]Зв. Жінки СБ2019'!L30</f>
        <v>697</v>
      </c>
      <c r="S30" s="69">
        <f t="shared" si="4"/>
        <v>71.599999999999994</v>
      </c>
      <c r="T30" s="76">
        <f>'[7]Жінки СБ 2018'!M30</f>
        <v>4073</v>
      </c>
      <c r="U30" s="76">
        <f>'[7]Зв. Жінки СБ2019'!M30</f>
        <v>3599</v>
      </c>
      <c r="V30" s="69">
        <f t="shared" si="5"/>
        <v>88.4</v>
      </c>
      <c r="W30" s="75">
        <f>'[7]Жінки СБ 2018'!P30</f>
        <v>1382</v>
      </c>
      <c r="X30" s="75">
        <f>'[7]Зв. Жінки СБ2019'!P30</f>
        <v>1092</v>
      </c>
      <c r="Y30" s="77">
        <f t="shared" si="6"/>
        <v>79</v>
      </c>
      <c r="Z30" s="78">
        <f>'[7]Жінки СБ 2018'!T30</f>
        <v>1002</v>
      </c>
      <c r="AA30" s="78">
        <f>'[7]Зв. Жінки СБ2019'!T30</f>
        <v>854</v>
      </c>
      <c r="AB30" s="79">
        <f t="shared" si="7"/>
        <v>85.2</v>
      </c>
    </row>
  </sheetData>
  <mergeCells count="12">
    <mergeCell ref="A2:P2"/>
    <mergeCell ref="A4:A5"/>
    <mergeCell ref="B4:D4"/>
    <mergeCell ref="E4:G4"/>
    <mergeCell ref="H4:J4"/>
    <mergeCell ref="K4:M4"/>
    <mergeCell ref="N4:P4"/>
    <mergeCell ref="X1:AB1"/>
    <mergeCell ref="Q4:S4"/>
    <mergeCell ref="T4:V4"/>
    <mergeCell ref="W4:Y4"/>
    <mergeCell ref="Z4:AB4"/>
  </mergeCells>
  <printOptions horizontalCentered="1"/>
  <pageMargins left="0" right="0" top="0.15748031496062992" bottom="0" header="0.15748031496062992" footer="0.15748031496062992"/>
  <pageSetup paperSize="9" scale="78" orientation="landscape" r:id="rId1"/>
  <headerFooter alignWithMargins="0"/>
  <colBreaks count="1" manualBreakCount="1">
    <brk id="16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J21"/>
  <sheetViews>
    <sheetView view="pageBreakPreview" zoomScale="75" zoomScaleNormal="75" zoomScaleSheetLayoutView="75" workbookViewId="0">
      <selection activeCell="C9" sqref="C9"/>
    </sheetView>
  </sheetViews>
  <sheetFormatPr defaultColWidth="8" defaultRowHeight="12.75"/>
  <cols>
    <col min="1" max="1" width="69.7109375" style="32" customWidth="1"/>
    <col min="2" max="2" width="19.28515625" style="32" customWidth="1"/>
    <col min="3" max="4" width="19.28515625" style="53" customWidth="1"/>
    <col min="5" max="5" width="13.7109375" style="32" customWidth="1"/>
    <col min="6" max="6" width="15.5703125" style="32" customWidth="1"/>
    <col min="7" max="16384" width="8" style="32"/>
  </cols>
  <sheetData>
    <row r="1" spans="1:10" ht="20.25">
      <c r="D1" s="104" t="s">
        <v>44</v>
      </c>
      <c r="E1" s="104"/>
      <c r="F1" s="104"/>
    </row>
    <row r="2" spans="1:10" ht="22.5">
      <c r="A2" s="105" t="s">
        <v>71</v>
      </c>
      <c r="B2" s="105"/>
      <c r="C2" s="105"/>
      <c r="D2" s="105"/>
      <c r="E2" s="105"/>
      <c r="F2" s="105"/>
    </row>
    <row r="3" spans="1:10" ht="22.5">
      <c r="A3" s="106" t="s">
        <v>41</v>
      </c>
      <c r="B3" s="106"/>
      <c r="C3" s="106"/>
      <c r="D3" s="106"/>
      <c r="E3" s="106"/>
      <c r="F3" s="106"/>
    </row>
    <row r="4" spans="1:10" s="37" customFormat="1" ht="18" customHeight="1">
      <c r="A4" s="42"/>
      <c r="B4" s="42"/>
      <c r="C4" s="43"/>
      <c r="D4" s="44"/>
      <c r="E4" s="44"/>
      <c r="F4" s="44" t="s">
        <v>11</v>
      </c>
    </row>
    <row r="5" spans="1:10" s="37" customFormat="1" ht="23.25" customHeight="1">
      <c r="A5" s="107" t="s">
        <v>12</v>
      </c>
      <c r="B5" s="108" t="s">
        <v>25</v>
      </c>
      <c r="C5" s="110" t="s">
        <v>26</v>
      </c>
      <c r="D5" s="110" t="s">
        <v>27</v>
      </c>
      <c r="E5" s="112" t="s">
        <v>28</v>
      </c>
      <c r="F5" s="112"/>
    </row>
    <row r="6" spans="1:10" s="37" customFormat="1" ht="37.5">
      <c r="A6" s="107"/>
      <c r="B6" s="109"/>
      <c r="C6" s="111"/>
      <c r="D6" s="111"/>
      <c r="E6" s="45" t="s">
        <v>43</v>
      </c>
      <c r="F6" s="45" t="s">
        <v>29</v>
      </c>
    </row>
    <row r="7" spans="1:10" s="41" customFormat="1" ht="15.75" customHeight="1">
      <c r="A7" s="39" t="s">
        <v>0</v>
      </c>
      <c r="B7" s="39">
        <v>1</v>
      </c>
      <c r="C7" s="40">
        <v>2</v>
      </c>
      <c r="D7" s="39">
        <v>3</v>
      </c>
      <c r="E7" s="40">
        <v>4</v>
      </c>
      <c r="F7" s="39">
        <v>5</v>
      </c>
    </row>
    <row r="8" spans="1:10" s="37" customFormat="1" ht="31.5" customHeight="1">
      <c r="A8" s="33" t="s">
        <v>13</v>
      </c>
      <c r="B8" s="94">
        <v>28148</v>
      </c>
      <c r="C8" s="99">
        <f>'[7]6_ч'!B6</f>
        <v>26135</v>
      </c>
      <c r="D8" s="100">
        <f>'[7]6_ч'!C6</f>
        <v>25517</v>
      </c>
      <c r="E8" s="34">
        <f>ROUND(D8/C8*100,1)</f>
        <v>97.6</v>
      </c>
      <c r="F8" s="46">
        <f>D8-C8</f>
        <v>-618</v>
      </c>
    </row>
    <row r="9" spans="1:10" s="37" customFormat="1" ht="45.75" customHeight="1">
      <c r="A9" s="35" t="s">
        <v>30</v>
      </c>
      <c r="B9" s="94">
        <v>18828</v>
      </c>
      <c r="C9" s="99">
        <f>'[7]6_ч'!E6</f>
        <v>20763</v>
      </c>
      <c r="D9" s="100">
        <f>'[7]6_ч'!F6</f>
        <v>20825</v>
      </c>
      <c r="E9" s="34">
        <f t="shared" ref="E9:E13" si="0">ROUND(D9/C9*100,1)</f>
        <v>100.3</v>
      </c>
      <c r="F9" s="46">
        <f t="shared" ref="F9:F13" si="1">D9-C9</f>
        <v>62</v>
      </c>
      <c r="H9" s="47"/>
    </row>
    <row r="10" spans="1:10" s="37" customFormat="1" ht="64.5" customHeight="1">
      <c r="A10" s="35" t="s">
        <v>31</v>
      </c>
      <c r="B10" s="94">
        <v>199</v>
      </c>
      <c r="C10" s="99">
        <f>'[7]6_ч'!K6</f>
        <v>204</v>
      </c>
      <c r="D10" s="100">
        <f>'[7]6_ч'!L6</f>
        <v>214</v>
      </c>
      <c r="E10" s="34">
        <f t="shared" si="0"/>
        <v>104.9</v>
      </c>
      <c r="F10" s="46">
        <f t="shared" si="1"/>
        <v>10</v>
      </c>
      <c r="H10" s="47"/>
    </row>
    <row r="11" spans="1:10" s="37" customFormat="1" ht="30" customHeight="1">
      <c r="A11" s="36" t="s">
        <v>14</v>
      </c>
      <c r="B11" s="94">
        <v>4277</v>
      </c>
      <c r="C11" s="99">
        <f>'[7]6_ч'!N6</f>
        <v>4284</v>
      </c>
      <c r="D11" s="100">
        <f>'[7]6_ч'!O6</f>
        <v>3911</v>
      </c>
      <c r="E11" s="34">
        <f t="shared" si="0"/>
        <v>91.3</v>
      </c>
      <c r="F11" s="46">
        <f t="shared" si="1"/>
        <v>-373</v>
      </c>
      <c r="J11" s="47"/>
    </row>
    <row r="12" spans="1:10" s="37" customFormat="1" ht="54" customHeight="1">
      <c r="A12" s="36" t="s">
        <v>3</v>
      </c>
      <c r="B12" s="94">
        <v>5854</v>
      </c>
      <c r="C12" s="99">
        <f>'[7]6_ч'!Q6</f>
        <v>4945</v>
      </c>
      <c r="D12" s="100">
        <f>'[7]6_ч'!R6</f>
        <v>4349</v>
      </c>
      <c r="E12" s="34">
        <f t="shared" si="0"/>
        <v>87.9</v>
      </c>
      <c r="F12" s="46">
        <f t="shared" si="1"/>
        <v>-596</v>
      </c>
    </row>
    <row r="13" spans="1:10" s="37" customFormat="1" ht="52.5" customHeight="1">
      <c r="A13" s="36" t="s">
        <v>15</v>
      </c>
      <c r="B13" s="94">
        <v>27677</v>
      </c>
      <c r="C13" s="99">
        <f>'[7]6_ч'!T6</f>
        <v>25884</v>
      </c>
      <c r="D13" s="100">
        <f>'[7]6_ч'!U6</f>
        <v>25208</v>
      </c>
      <c r="E13" s="34">
        <f t="shared" si="0"/>
        <v>97.4</v>
      </c>
      <c r="F13" s="46">
        <f t="shared" si="1"/>
        <v>-676</v>
      </c>
      <c r="G13" s="47"/>
    </row>
    <row r="14" spans="1:10" s="37" customFormat="1">
      <c r="A14" s="113" t="s">
        <v>32</v>
      </c>
      <c r="B14" s="114"/>
      <c r="C14" s="114"/>
      <c r="D14" s="114"/>
      <c r="E14" s="114"/>
      <c r="F14" s="115"/>
      <c r="G14" s="47"/>
    </row>
    <row r="15" spans="1:10" s="37" customFormat="1">
      <c r="A15" s="116"/>
      <c r="B15" s="117"/>
      <c r="C15" s="117"/>
      <c r="D15" s="117"/>
      <c r="E15" s="117"/>
      <c r="F15" s="118"/>
      <c r="G15" s="47"/>
    </row>
    <row r="16" spans="1:10" s="37" customFormat="1" ht="22.5" customHeight="1">
      <c r="A16" s="107" t="s">
        <v>12</v>
      </c>
      <c r="B16" s="119">
        <v>43101</v>
      </c>
      <c r="C16" s="119">
        <v>43466</v>
      </c>
      <c r="D16" s="119">
        <v>43831</v>
      </c>
      <c r="E16" s="120" t="s">
        <v>28</v>
      </c>
      <c r="F16" s="121"/>
    </row>
    <row r="17" spans="1:6" ht="38.25" customHeight="1">
      <c r="A17" s="107"/>
      <c r="B17" s="107"/>
      <c r="C17" s="107"/>
      <c r="D17" s="107"/>
      <c r="E17" s="45" t="s">
        <v>43</v>
      </c>
      <c r="F17" s="45" t="s">
        <v>33</v>
      </c>
    </row>
    <row r="18" spans="1:6" ht="33" customHeight="1">
      <c r="A18" s="38" t="s">
        <v>13</v>
      </c>
      <c r="B18" s="48">
        <v>8782</v>
      </c>
      <c r="C18" s="93">
        <f>'[7]6_ч'!W6</f>
        <v>8673</v>
      </c>
      <c r="D18" s="93">
        <f>'[7]6_ч'!X6</f>
        <v>8954</v>
      </c>
      <c r="E18" s="49">
        <f>ROUND(D18/C18*100,1)</f>
        <v>103.2</v>
      </c>
      <c r="F18" s="50">
        <f>D18-C18</f>
        <v>281</v>
      </c>
    </row>
    <row r="19" spans="1:6" ht="35.25" customHeight="1">
      <c r="A19" s="38" t="s">
        <v>34</v>
      </c>
      <c r="B19" s="48">
        <v>7523</v>
      </c>
      <c r="C19" s="93">
        <f>'[7]6_ч'!Z6</f>
        <v>7568</v>
      </c>
      <c r="D19" s="93">
        <f>'[7]6_ч'!AA6</f>
        <v>7939</v>
      </c>
      <c r="E19" s="49">
        <f>ROUND(D19/C19*100,1)</f>
        <v>104.9</v>
      </c>
      <c r="F19" s="50">
        <f>D19-C19</f>
        <v>371</v>
      </c>
    </row>
    <row r="20" spans="1:6">
      <c r="C20" s="52"/>
      <c r="D20" s="52"/>
    </row>
    <row r="21" spans="1:6">
      <c r="D21" s="52"/>
    </row>
  </sheetData>
  <mergeCells count="14">
    <mergeCell ref="A14:F15"/>
    <mergeCell ref="A16:A17"/>
    <mergeCell ref="B16:B17"/>
    <mergeCell ref="C16:C17"/>
    <mergeCell ref="D16:D17"/>
    <mergeCell ref="E16:F16"/>
    <mergeCell ref="D1:F1"/>
    <mergeCell ref="A2:F2"/>
    <mergeCell ref="A3:F3"/>
    <mergeCell ref="A5:A6"/>
    <mergeCell ref="B5:B6"/>
    <mergeCell ref="C5:C6"/>
    <mergeCell ref="D5:D6"/>
    <mergeCell ref="E5:F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AB31"/>
  <sheetViews>
    <sheetView view="pageBreakPreview" topLeftCell="A4" zoomScale="75" zoomScaleNormal="85" zoomScaleSheetLayoutView="75" workbookViewId="0">
      <selection activeCell="J22" sqref="J22"/>
    </sheetView>
  </sheetViews>
  <sheetFormatPr defaultColWidth="10.85546875" defaultRowHeight="22.5"/>
  <cols>
    <col min="1" max="1" width="26" style="83" customWidth="1"/>
    <col min="2" max="2" width="10.28515625" style="98" customWidth="1"/>
    <col min="3" max="3" width="10.42578125" style="98" customWidth="1"/>
    <col min="4" max="4" width="7.5703125" style="98" customWidth="1"/>
    <col min="5" max="5" width="10.28515625" style="98" customWidth="1"/>
    <col min="6" max="6" width="10.5703125" style="98" customWidth="1"/>
    <col min="7" max="7" width="7" style="98" customWidth="1"/>
    <col min="8" max="9" width="7.7109375" style="84" customWidth="1"/>
    <col min="10" max="10" width="7.42578125" style="84" customWidth="1"/>
    <col min="11" max="12" width="7.85546875" style="98" customWidth="1"/>
    <col min="13" max="13" width="7.28515625" style="98" customWidth="1"/>
    <col min="14" max="14" width="9.28515625" style="98" customWidth="1"/>
    <col min="15" max="15" width="9.5703125" style="98" customWidth="1"/>
    <col min="16" max="16" width="8.42578125" style="98" customWidth="1"/>
    <col min="17" max="18" width="10.5703125" style="84" customWidth="1"/>
    <col min="19" max="19" width="9" style="84" customWidth="1"/>
    <col min="20" max="21" width="10.5703125" style="84" customWidth="1"/>
    <col min="22" max="22" width="8" style="84" customWidth="1"/>
    <col min="23" max="24" width="10.42578125" style="98" customWidth="1"/>
    <col min="25" max="25" width="8" style="98" customWidth="1"/>
    <col min="26" max="26" width="10.5703125" style="85" customWidth="1"/>
    <col min="27" max="27" width="10.5703125" style="80" customWidth="1"/>
    <col min="28" max="28" width="7.140625" style="80" customWidth="1"/>
    <col min="29" max="29" width="9.140625" style="80" customWidth="1"/>
    <col min="30" max="30" width="10.85546875" style="80" bestFit="1" customWidth="1"/>
    <col min="31" max="251" width="9.140625" style="80" customWidth="1"/>
    <col min="252" max="252" width="16" style="80" customWidth="1"/>
    <col min="253" max="16384" width="10.85546875" style="80"/>
  </cols>
  <sheetData>
    <row r="1" spans="1:28" s="55" customFormat="1" ht="38.25" customHeight="1">
      <c r="A1" s="129" t="s">
        <v>42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8" s="56" customFormat="1" ht="13.5" customHeight="1">
      <c r="B2" s="57"/>
      <c r="C2" s="57"/>
      <c r="D2" s="57"/>
      <c r="E2" s="57"/>
      <c r="F2" s="57"/>
      <c r="G2" s="57"/>
      <c r="H2" s="58"/>
      <c r="I2" s="58"/>
      <c r="J2" s="58"/>
      <c r="K2" s="57"/>
      <c r="L2" s="57"/>
      <c r="M2" s="57"/>
      <c r="N2" s="57"/>
      <c r="O2" s="59"/>
      <c r="P2" s="59" t="s">
        <v>18</v>
      </c>
      <c r="T2" s="57"/>
      <c r="U2" s="57"/>
      <c r="V2" s="57"/>
      <c r="W2" s="60"/>
      <c r="X2" s="60"/>
      <c r="Y2" s="60"/>
      <c r="Z2" s="59" t="s">
        <v>36</v>
      </c>
      <c r="AA2" s="59"/>
    </row>
    <row r="3" spans="1:28" s="61" customFormat="1" ht="83.25" customHeight="1">
      <c r="A3" s="130"/>
      <c r="B3" s="123" t="s">
        <v>1</v>
      </c>
      <c r="C3" s="124"/>
      <c r="D3" s="125"/>
      <c r="E3" s="123" t="s">
        <v>37</v>
      </c>
      <c r="F3" s="124"/>
      <c r="G3" s="125"/>
      <c r="H3" s="123" t="s">
        <v>38</v>
      </c>
      <c r="I3" s="124"/>
      <c r="J3" s="125"/>
      <c r="K3" s="123" t="s">
        <v>31</v>
      </c>
      <c r="L3" s="124"/>
      <c r="M3" s="125"/>
      <c r="N3" s="123" t="s">
        <v>2</v>
      </c>
      <c r="O3" s="124"/>
      <c r="P3" s="125"/>
      <c r="Q3" s="123" t="s">
        <v>3</v>
      </c>
      <c r="R3" s="124"/>
      <c r="S3" s="125"/>
      <c r="T3" s="123" t="s">
        <v>39</v>
      </c>
      <c r="U3" s="124"/>
      <c r="V3" s="125"/>
      <c r="W3" s="126" t="s">
        <v>4</v>
      </c>
      <c r="X3" s="127"/>
      <c r="Y3" s="128"/>
      <c r="Z3" s="123" t="s">
        <v>40</v>
      </c>
      <c r="AA3" s="124"/>
      <c r="AB3" s="125"/>
    </row>
    <row r="4" spans="1:28" s="64" customFormat="1" ht="21" customHeight="1">
      <c r="A4" s="131"/>
      <c r="B4" s="62">
        <v>2018</v>
      </c>
      <c r="C4" s="62">
        <v>2019</v>
      </c>
      <c r="D4" s="62" t="s">
        <v>16</v>
      </c>
      <c r="E4" s="62">
        <v>2018</v>
      </c>
      <c r="F4" s="62">
        <v>2019</v>
      </c>
      <c r="G4" s="62" t="s">
        <v>16</v>
      </c>
      <c r="H4" s="62">
        <v>2018</v>
      </c>
      <c r="I4" s="62">
        <v>2019</v>
      </c>
      <c r="J4" s="62" t="s">
        <v>16</v>
      </c>
      <c r="K4" s="62">
        <v>2018</v>
      </c>
      <c r="L4" s="62">
        <v>2019</v>
      </c>
      <c r="M4" s="62" t="s">
        <v>16</v>
      </c>
      <c r="N4" s="62">
        <v>2018</v>
      </c>
      <c r="O4" s="62">
        <v>2019</v>
      </c>
      <c r="P4" s="62" t="s">
        <v>16</v>
      </c>
      <c r="Q4" s="62">
        <v>2018</v>
      </c>
      <c r="R4" s="62">
        <v>2019</v>
      </c>
      <c r="S4" s="62" t="s">
        <v>16</v>
      </c>
      <c r="T4" s="62">
        <v>2018</v>
      </c>
      <c r="U4" s="62">
        <v>2019</v>
      </c>
      <c r="V4" s="62" t="s">
        <v>16</v>
      </c>
      <c r="W4" s="63">
        <v>2018</v>
      </c>
      <c r="X4" s="63">
        <v>2019</v>
      </c>
      <c r="Y4" s="63" t="s">
        <v>16</v>
      </c>
      <c r="Z4" s="62">
        <v>2018</v>
      </c>
      <c r="AA4" s="62">
        <v>2019</v>
      </c>
      <c r="AB4" s="62" t="s">
        <v>16</v>
      </c>
    </row>
    <row r="5" spans="1:28" s="66" customFormat="1" ht="11.25" customHeight="1">
      <c r="A5" s="65" t="s">
        <v>0</v>
      </c>
      <c r="B5" s="65">
        <v>1</v>
      </c>
      <c r="C5" s="65">
        <v>2</v>
      </c>
      <c r="D5" s="65">
        <v>3</v>
      </c>
      <c r="E5" s="65">
        <v>4</v>
      </c>
      <c r="F5" s="65">
        <v>5</v>
      </c>
      <c r="G5" s="65">
        <v>6</v>
      </c>
      <c r="H5" s="65">
        <v>7</v>
      </c>
      <c r="I5" s="65">
        <v>8</v>
      </c>
      <c r="J5" s="65">
        <v>9</v>
      </c>
      <c r="K5" s="65">
        <v>10</v>
      </c>
      <c r="L5" s="65">
        <v>11</v>
      </c>
      <c r="M5" s="65">
        <v>12</v>
      </c>
      <c r="N5" s="65">
        <v>13</v>
      </c>
      <c r="O5" s="65">
        <v>14</v>
      </c>
      <c r="P5" s="65">
        <v>15</v>
      </c>
      <c r="Q5" s="65">
        <v>16</v>
      </c>
      <c r="R5" s="65">
        <v>17</v>
      </c>
      <c r="S5" s="65">
        <v>18</v>
      </c>
      <c r="T5" s="65">
        <v>19</v>
      </c>
      <c r="U5" s="65">
        <v>20</v>
      </c>
      <c r="V5" s="65">
        <v>21</v>
      </c>
      <c r="W5" s="65">
        <v>22</v>
      </c>
      <c r="X5" s="65">
        <v>23</v>
      </c>
      <c r="Y5" s="65">
        <v>24</v>
      </c>
      <c r="Z5" s="65">
        <v>28</v>
      </c>
      <c r="AA5" s="65">
        <v>29</v>
      </c>
      <c r="AB5" s="65">
        <v>30</v>
      </c>
    </row>
    <row r="6" spans="1:28" s="73" customFormat="1" ht="20.25" customHeight="1">
      <c r="A6" s="67" t="s">
        <v>47</v>
      </c>
      <c r="B6" s="68">
        <f>SUM(B7:B29)</f>
        <v>26135</v>
      </c>
      <c r="C6" s="68">
        <f>SUM(C7:C29)</f>
        <v>25517</v>
      </c>
      <c r="D6" s="69">
        <f>ROUND(C6/B6*100,1)</f>
        <v>97.6</v>
      </c>
      <c r="E6" s="68">
        <f>SUM(E7:E29)</f>
        <v>20763</v>
      </c>
      <c r="F6" s="68">
        <f>SUM(F7:F29)</f>
        <v>20825</v>
      </c>
      <c r="G6" s="70">
        <f>ROUND(F6/E6*100,1)</f>
        <v>100.3</v>
      </c>
      <c r="H6" s="68">
        <f>SUM(H7:H29)</f>
        <v>31</v>
      </c>
      <c r="I6" s="68">
        <f>SUM(I7:I29)</f>
        <v>34</v>
      </c>
      <c r="J6" s="70">
        <f>ROUND(I6/H6*100,1)</f>
        <v>109.7</v>
      </c>
      <c r="K6" s="68">
        <f>SUM(K7:K29)</f>
        <v>204</v>
      </c>
      <c r="L6" s="68">
        <f>SUM(L7:L29)</f>
        <v>214</v>
      </c>
      <c r="M6" s="70">
        <f>ROUND(L6/K6*100,1)</f>
        <v>104.9</v>
      </c>
      <c r="N6" s="68">
        <f>SUM(N7:N29)</f>
        <v>4284</v>
      </c>
      <c r="O6" s="68">
        <f>SUM(O7:O29)</f>
        <v>3911</v>
      </c>
      <c r="P6" s="69">
        <f>ROUND(O6/N6*100,1)</f>
        <v>91.3</v>
      </c>
      <c r="Q6" s="68">
        <f>SUM(Q7:Q29)</f>
        <v>4945</v>
      </c>
      <c r="R6" s="68">
        <f>SUM(R7:R29)</f>
        <v>4349</v>
      </c>
      <c r="S6" s="69">
        <f>ROUND(R6/Q6*100,1)</f>
        <v>87.9</v>
      </c>
      <c r="T6" s="68">
        <f>SUM(T7:T29)</f>
        <v>25884</v>
      </c>
      <c r="U6" s="68">
        <f>SUM(U7:U29)</f>
        <v>25208</v>
      </c>
      <c r="V6" s="69">
        <f>ROUND(U6/T6*100,1)</f>
        <v>97.4</v>
      </c>
      <c r="W6" s="68">
        <f>SUM(W7:W29)</f>
        <v>8673</v>
      </c>
      <c r="X6" s="68">
        <f>SUM(X7:X29)</f>
        <v>8954</v>
      </c>
      <c r="Y6" s="69">
        <f>ROUND(X6/W6*100,1)</f>
        <v>103.2</v>
      </c>
      <c r="Z6" s="71">
        <f>SUM(Z7:Z29)</f>
        <v>7568</v>
      </c>
      <c r="AA6" s="71">
        <f>SUM(AA7:AA29)</f>
        <v>7939</v>
      </c>
      <c r="AB6" s="72">
        <f>ROUND(AA6/Z6*100,1)</f>
        <v>104.9</v>
      </c>
    </row>
    <row r="7" spans="1:28" ht="15" customHeight="1">
      <c r="A7" s="74" t="s">
        <v>48</v>
      </c>
      <c r="B7" s="75">
        <f>'[7]Ринок 12м2019'!H11-'[7]Жінки СБ 2018'!D8</f>
        <v>1121</v>
      </c>
      <c r="C7" s="75">
        <f>'[7]Послуги СБ'!D8-'[7]4_ж'!C8</f>
        <v>1222</v>
      </c>
      <c r="D7" s="69">
        <f t="shared" ref="D7:D29" si="0">ROUND(C7/B7*100,1)</f>
        <v>109</v>
      </c>
      <c r="E7" s="76">
        <f>[7]Обсяги!F12-'[7]4_ж'!E8</f>
        <v>689</v>
      </c>
      <c r="F7" s="76">
        <f>[7]Обсяги!G12-'[7]4_ж'!F8</f>
        <v>741</v>
      </c>
      <c r="G7" s="70">
        <f t="shared" ref="G7:G29" si="1">ROUND(F7/E7*100,1)</f>
        <v>107.5</v>
      </c>
      <c r="H7" s="76">
        <f>[7]Послуги2018!G8-'[7]4_ж'!H8</f>
        <v>3</v>
      </c>
      <c r="I7" s="76">
        <f>'[7]Послуги СБ'!G8-'[7]4_ж'!I8</f>
        <v>2</v>
      </c>
      <c r="J7" s="70">
        <f t="shared" ref="J7:J29" si="2">ROUND(I7/H7*100,1)</f>
        <v>66.7</v>
      </c>
      <c r="K7" s="75">
        <f>[7]Послуги2018!U8-'[7]4_ж'!K8</f>
        <v>8</v>
      </c>
      <c r="L7" s="75">
        <f>'[7]Послуги СБ'!V8-'[7]4_ж'!L8</f>
        <v>5</v>
      </c>
      <c r="M7" s="70">
        <f t="shared" ref="M7:M29" si="3">ROUND(L7/K7*100,1)</f>
        <v>62.5</v>
      </c>
      <c r="N7" s="75">
        <f>[7]Послуги2018!J8-'[7]4_ж'!N8</f>
        <v>185</v>
      </c>
      <c r="O7" s="75">
        <f>'[7]Послуги СБ'!J8-'[7]4_ж'!O8</f>
        <v>154</v>
      </c>
      <c r="P7" s="69">
        <f t="shared" ref="P7:P29" si="4">ROUND(O7/N7*100,1)</f>
        <v>83.2</v>
      </c>
      <c r="Q7" s="76">
        <f>[7]Послуги2018!V8-'[7]4_ж'!Q8</f>
        <v>141</v>
      </c>
      <c r="R7" s="76">
        <f>'[7]Послуги СБ'!W8-'[7]4_ж'!R8</f>
        <v>81</v>
      </c>
      <c r="S7" s="69">
        <f t="shared" ref="S7:S29" si="5">ROUND(R7/Q7*100,1)</f>
        <v>57.4</v>
      </c>
      <c r="T7" s="76">
        <f>[7]Послуги2018!M8-'[7]4_ж'!T8</f>
        <v>1111</v>
      </c>
      <c r="U7" s="76">
        <f>'[7]Послуги СБ'!M8-'[7]4_ж'!U8</f>
        <v>1219</v>
      </c>
      <c r="V7" s="69">
        <f t="shared" ref="V7:V29" si="6">ROUND(U7/T7*100,1)</f>
        <v>109.7</v>
      </c>
      <c r="W7" s="75">
        <f>[7]Послуги2018!P8-'[7]4_ж'!W8</f>
        <v>370</v>
      </c>
      <c r="X7" s="75">
        <f>'[7]Послуги СБ'!P8-'[7]4_ж'!X8</f>
        <v>453</v>
      </c>
      <c r="Y7" s="69">
        <f t="shared" ref="Y7:Y29" si="7">ROUND(X7/W7*100,1)</f>
        <v>122.4</v>
      </c>
      <c r="Z7" s="78">
        <f>[7]Послуги2018!T8-'[7]4_ж'!Z8</f>
        <v>328</v>
      </c>
      <c r="AA7" s="78">
        <f>'[7]Послуги СБ'!T8-'[7]4_ж'!AA8</f>
        <v>424</v>
      </c>
      <c r="AB7" s="72">
        <f t="shared" ref="AB7:AB29" si="8">ROUND(AA7/Z7*100,1)</f>
        <v>129.30000000000001</v>
      </c>
    </row>
    <row r="8" spans="1:28" ht="15" customHeight="1">
      <c r="A8" s="74" t="s">
        <v>49</v>
      </c>
      <c r="B8" s="75">
        <f>'[7]Ринок 12м2019'!H12-'[7]Жінки СБ 2018'!D9</f>
        <v>847</v>
      </c>
      <c r="C8" s="75">
        <f>'[7]Послуги СБ'!D9-'[7]4_ж'!C9</f>
        <v>828</v>
      </c>
      <c r="D8" s="69">
        <f t="shared" si="0"/>
        <v>97.8</v>
      </c>
      <c r="E8" s="76">
        <f>[7]Обсяги!F13-'[7]4_ж'!E9</f>
        <v>672</v>
      </c>
      <c r="F8" s="76">
        <f>[7]Обсяги!G13-'[7]4_ж'!F9</f>
        <v>647</v>
      </c>
      <c r="G8" s="70">
        <f t="shared" si="1"/>
        <v>96.3</v>
      </c>
      <c r="H8" s="76">
        <f>[7]Послуги2018!G9-'[7]4_ж'!H9</f>
        <v>0</v>
      </c>
      <c r="I8" s="76">
        <f>'[7]Послуги СБ'!G9-'[7]4_ж'!I9</f>
        <v>0</v>
      </c>
      <c r="J8" s="70" t="e">
        <f t="shared" si="2"/>
        <v>#DIV/0!</v>
      </c>
      <c r="K8" s="75">
        <f>[7]Послуги2018!U9-'[7]4_ж'!K9</f>
        <v>7</v>
      </c>
      <c r="L8" s="75">
        <f>'[7]Послуги СБ'!V9-'[7]4_ж'!L9</f>
        <v>6</v>
      </c>
      <c r="M8" s="70">
        <f t="shared" si="3"/>
        <v>85.7</v>
      </c>
      <c r="N8" s="75">
        <f>[7]Послуги2018!J9-'[7]4_ж'!N9</f>
        <v>160</v>
      </c>
      <c r="O8" s="75">
        <f>'[7]Послуги СБ'!J9-'[7]4_ж'!O9</f>
        <v>143</v>
      </c>
      <c r="P8" s="69">
        <f t="shared" si="4"/>
        <v>89.4</v>
      </c>
      <c r="Q8" s="76">
        <f>[7]Послуги2018!V9-'[7]4_ж'!Q9</f>
        <v>211</v>
      </c>
      <c r="R8" s="76">
        <f>'[7]Послуги СБ'!W9-'[7]4_ж'!R9</f>
        <v>158</v>
      </c>
      <c r="S8" s="69">
        <f t="shared" si="5"/>
        <v>74.900000000000006</v>
      </c>
      <c r="T8" s="76">
        <f>[7]Послуги2018!M9-'[7]4_ж'!T9</f>
        <v>826</v>
      </c>
      <c r="U8" s="76">
        <f>'[7]Послуги СБ'!M9-'[7]4_ж'!U9</f>
        <v>825</v>
      </c>
      <c r="V8" s="69">
        <f t="shared" si="6"/>
        <v>99.9</v>
      </c>
      <c r="W8" s="75">
        <f>[7]Послуги2018!P9-'[7]4_ж'!W9</f>
        <v>265</v>
      </c>
      <c r="X8" s="75">
        <f>'[7]Послуги СБ'!P9-'[7]4_ж'!X9</f>
        <v>353</v>
      </c>
      <c r="Y8" s="69">
        <f t="shared" si="7"/>
        <v>133.19999999999999</v>
      </c>
      <c r="Z8" s="78">
        <f>[7]Послуги2018!T9-'[7]4_ж'!Z9</f>
        <v>244</v>
      </c>
      <c r="AA8" s="78">
        <f>'[7]Послуги СБ'!T9-'[7]4_ж'!AA9</f>
        <v>322</v>
      </c>
      <c r="AB8" s="72">
        <f t="shared" si="8"/>
        <v>132</v>
      </c>
    </row>
    <row r="9" spans="1:28" ht="15" customHeight="1">
      <c r="A9" s="74" t="s">
        <v>50</v>
      </c>
      <c r="B9" s="75">
        <f>'[7]Ринок 12м2019'!H13-'[7]Жінки СБ 2018'!D10</f>
        <v>1207</v>
      </c>
      <c r="C9" s="75">
        <f>'[7]Послуги СБ'!D10-'[7]4_ж'!C10</f>
        <v>1154</v>
      </c>
      <c r="D9" s="69">
        <f t="shared" si="0"/>
        <v>95.6</v>
      </c>
      <c r="E9" s="76">
        <f>[7]Обсяги!F14-'[7]4_ж'!E10</f>
        <v>976</v>
      </c>
      <c r="F9" s="76">
        <f>[7]Обсяги!G14-'[7]4_ж'!F10</f>
        <v>936</v>
      </c>
      <c r="G9" s="70">
        <f t="shared" si="1"/>
        <v>95.9</v>
      </c>
      <c r="H9" s="76">
        <f>[7]Послуги2018!G10-'[7]4_ж'!H10</f>
        <v>0</v>
      </c>
      <c r="I9" s="76">
        <f>'[7]Послуги СБ'!G10-'[7]4_ж'!I10</f>
        <v>1</v>
      </c>
      <c r="J9" s="70" t="e">
        <f t="shared" si="2"/>
        <v>#DIV/0!</v>
      </c>
      <c r="K9" s="75">
        <f>[7]Послуги2018!U10-'[7]4_ж'!K10</f>
        <v>0</v>
      </c>
      <c r="L9" s="75">
        <f>'[7]Послуги СБ'!V10-'[7]4_ж'!L10</f>
        <v>0</v>
      </c>
      <c r="M9" s="70" t="e">
        <f t="shared" si="3"/>
        <v>#DIV/0!</v>
      </c>
      <c r="N9" s="75">
        <f>[7]Послуги2018!J10-'[7]4_ж'!N10</f>
        <v>272</v>
      </c>
      <c r="O9" s="75">
        <f>'[7]Послуги СБ'!J10-'[7]4_ж'!O10</f>
        <v>236</v>
      </c>
      <c r="P9" s="69">
        <f t="shared" si="4"/>
        <v>86.8</v>
      </c>
      <c r="Q9" s="76">
        <f>[7]Послуги2018!V10-'[7]4_ж'!Q10</f>
        <v>180</v>
      </c>
      <c r="R9" s="76">
        <f>'[7]Послуги СБ'!W10-'[7]4_ж'!R10</f>
        <v>206</v>
      </c>
      <c r="S9" s="69">
        <f t="shared" si="5"/>
        <v>114.4</v>
      </c>
      <c r="T9" s="76">
        <f>[7]Послуги2018!M10-'[7]4_ж'!T10</f>
        <v>1200</v>
      </c>
      <c r="U9" s="76">
        <f>'[7]Послуги СБ'!M10-'[7]4_ж'!U10</f>
        <v>1144</v>
      </c>
      <c r="V9" s="69">
        <f t="shared" si="6"/>
        <v>95.3</v>
      </c>
      <c r="W9" s="75">
        <f>[7]Послуги2018!P10-'[7]4_ж'!W10</f>
        <v>413</v>
      </c>
      <c r="X9" s="75">
        <f>'[7]Послуги СБ'!P10-'[7]4_ж'!X10</f>
        <v>456</v>
      </c>
      <c r="Y9" s="69">
        <f t="shared" si="7"/>
        <v>110.4</v>
      </c>
      <c r="Z9" s="78">
        <f>[7]Послуги2018!T10-'[7]4_ж'!Z10</f>
        <v>365</v>
      </c>
      <c r="AA9" s="78">
        <f>'[7]Послуги СБ'!T10-'[7]4_ж'!AA10</f>
        <v>400</v>
      </c>
      <c r="AB9" s="72">
        <f t="shared" si="8"/>
        <v>109.6</v>
      </c>
    </row>
    <row r="10" spans="1:28" ht="15" customHeight="1">
      <c r="A10" s="74" t="s">
        <v>51</v>
      </c>
      <c r="B10" s="75">
        <f>'[7]Ринок 12м2019'!H14-'[7]Жінки СБ 2018'!D11</f>
        <v>1245</v>
      </c>
      <c r="C10" s="75">
        <f>'[7]Послуги СБ'!D11-'[7]4_ж'!C11</f>
        <v>1207</v>
      </c>
      <c r="D10" s="69">
        <f t="shared" si="0"/>
        <v>96.9</v>
      </c>
      <c r="E10" s="76">
        <f>[7]Обсяги!F15-'[7]4_ж'!E11</f>
        <v>879</v>
      </c>
      <c r="F10" s="76">
        <f>[7]Обсяги!G15-'[7]4_ж'!F11</f>
        <v>897</v>
      </c>
      <c r="G10" s="70">
        <f t="shared" si="1"/>
        <v>102</v>
      </c>
      <c r="H10" s="76">
        <f>[7]Послуги2018!G11-'[7]4_ж'!H11</f>
        <v>3</v>
      </c>
      <c r="I10" s="76">
        <f>'[7]Послуги СБ'!G11-'[7]4_ж'!I11</f>
        <v>0</v>
      </c>
      <c r="J10" s="70">
        <f t="shared" si="2"/>
        <v>0</v>
      </c>
      <c r="K10" s="75">
        <f>[7]Послуги2018!U11-'[7]4_ж'!K11</f>
        <v>9</v>
      </c>
      <c r="L10" s="75">
        <f>'[7]Послуги СБ'!V11-'[7]4_ж'!L11</f>
        <v>7</v>
      </c>
      <c r="M10" s="70">
        <f t="shared" si="3"/>
        <v>77.8</v>
      </c>
      <c r="N10" s="75">
        <f>[7]Послуги2018!J11-'[7]4_ж'!N11</f>
        <v>228</v>
      </c>
      <c r="O10" s="75">
        <f>'[7]Послуги СБ'!J11-'[7]4_ж'!O11</f>
        <v>222</v>
      </c>
      <c r="P10" s="69">
        <f t="shared" si="4"/>
        <v>97.4</v>
      </c>
      <c r="Q10" s="76">
        <f>[7]Послуги2018!V11-'[7]4_ж'!Q11</f>
        <v>320</v>
      </c>
      <c r="R10" s="76">
        <f>'[7]Послуги СБ'!W11-'[7]4_ж'!R11</f>
        <v>395</v>
      </c>
      <c r="S10" s="69">
        <f t="shared" si="5"/>
        <v>123.4</v>
      </c>
      <c r="T10" s="76">
        <f>[7]Послуги2018!M11-'[7]4_ж'!T11</f>
        <v>1234</v>
      </c>
      <c r="U10" s="76">
        <f>'[7]Послуги СБ'!M11-'[7]4_ж'!U11</f>
        <v>1180</v>
      </c>
      <c r="V10" s="69">
        <f t="shared" si="6"/>
        <v>95.6</v>
      </c>
      <c r="W10" s="75">
        <f>[7]Послуги2018!P11-'[7]4_ж'!W11</f>
        <v>438</v>
      </c>
      <c r="X10" s="75">
        <f>'[7]Послуги СБ'!P11-'[7]4_ж'!X11</f>
        <v>412</v>
      </c>
      <c r="Y10" s="69">
        <f t="shared" si="7"/>
        <v>94.1</v>
      </c>
      <c r="Z10" s="78">
        <f>[7]Послуги2018!T11-'[7]4_ж'!Z11</f>
        <v>403</v>
      </c>
      <c r="AA10" s="78">
        <f>'[7]Послуги СБ'!T11-'[7]4_ж'!AA11</f>
        <v>371</v>
      </c>
      <c r="AB10" s="72">
        <f t="shared" si="8"/>
        <v>92.1</v>
      </c>
    </row>
    <row r="11" spans="1:28" ht="15" customHeight="1">
      <c r="A11" s="74" t="s">
        <v>52</v>
      </c>
      <c r="B11" s="75">
        <f>'[7]Ринок 12м2019'!H15-'[7]Жінки СБ 2018'!D12</f>
        <v>1043</v>
      </c>
      <c r="C11" s="75">
        <f>'[7]Послуги СБ'!D12-'[7]4_ж'!C12</f>
        <v>1208</v>
      </c>
      <c r="D11" s="69">
        <f t="shared" si="0"/>
        <v>115.8</v>
      </c>
      <c r="E11" s="76">
        <f>[7]Обсяги!F16-'[7]4_ж'!E12</f>
        <v>838</v>
      </c>
      <c r="F11" s="76">
        <f>[7]Обсяги!G16-'[7]4_ж'!F12</f>
        <v>789</v>
      </c>
      <c r="G11" s="70">
        <f t="shared" si="1"/>
        <v>94.2</v>
      </c>
      <c r="H11" s="76">
        <f>[7]Послуги2018!G12-'[7]4_ж'!H12</f>
        <v>0</v>
      </c>
      <c r="I11" s="76">
        <f>'[7]Послуги СБ'!G12-'[7]4_ж'!I12</f>
        <v>1</v>
      </c>
      <c r="J11" s="70" t="e">
        <f t="shared" si="2"/>
        <v>#DIV/0!</v>
      </c>
      <c r="K11" s="75">
        <f>[7]Послуги2018!U12-'[7]4_ж'!K12</f>
        <v>9</v>
      </c>
      <c r="L11" s="75">
        <f>'[7]Послуги СБ'!V12-'[7]4_ж'!L12</f>
        <v>7</v>
      </c>
      <c r="M11" s="70">
        <f t="shared" si="3"/>
        <v>77.8</v>
      </c>
      <c r="N11" s="75">
        <f>[7]Послуги2018!J12-'[7]4_ж'!N12</f>
        <v>172</v>
      </c>
      <c r="O11" s="75">
        <f>'[7]Послуги СБ'!J12-'[7]4_ж'!O12</f>
        <v>148</v>
      </c>
      <c r="P11" s="69">
        <f t="shared" si="4"/>
        <v>86</v>
      </c>
      <c r="Q11" s="76">
        <f>[7]Послуги2018!V12-'[7]4_ж'!Q12</f>
        <v>188</v>
      </c>
      <c r="R11" s="76">
        <f>'[7]Послуги СБ'!W12-'[7]4_ж'!R12</f>
        <v>172</v>
      </c>
      <c r="S11" s="69">
        <f t="shared" si="5"/>
        <v>91.5</v>
      </c>
      <c r="T11" s="76">
        <f>[7]Послуги2018!M12-'[7]4_ж'!T12</f>
        <v>1031</v>
      </c>
      <c r="U11" s="76">
        <f>'[7]Послуги СБ'!M12-'[7]4_ж'!U12</f>
        <v>1183</v>
      </c>
      <c r="V11" s="69">
        <f t="shared" si="6"/>
        <v>114.7</v>
      </c>
      <c r="W11" s="75">
        <f>[7]Послуги2018!P12-'[7]4_ж'!W12</f>
        <v>380</v>
      </c>
      <c r="X11" s="75">
        <f>'[7]Послуги СБ'!P12-'[7]4_ж'!X12</f>
        <v>448</v>
      </c>
      <c r="Y11" s="69">
        <f t="shared" si="7"/>
        <v>117.9</v>
      </c>
      <c r="Z11" s="78">
        <f>[7]Послуги2018!T12-'[7]4_ж'!Z12</f>
        <v>338</v>
      </c>
      <c r="AA11" s="78">
        <f>'[7]Послуги СБ'!T12-'[7]4_ж'!AA12</f>
        <v>421</v>
      </c>
      <c r="AB11" s="72">
        <f t="shared" si="8"/>
        <v>124.6</v>
      </c>
    </row>
    <row r="12" spans="1:28" ht="15" customHeight="1">
      <c r="A12" s="74" t="s">
        <v>53</v>
      </c>
      <c r="B12" s="75">
        <f>'[7]Ринок 12м2019'!H16-'[7]Жінки СБ 2018'!D13</f>
        <v>653</v>
      </c>
      <c r="C12" s="75">
        <f>'[7]Послуги СБ'!D13-'[7]4_ж'!C13</f>
        <v>606</v>
      </c>
      <c r="D12" s="69">
        <f t="shared" si="0"/>
        <v>92.8</v>
      </c>
      <c r="E12" s="76">
        <f>[7]Обсяги!F17-'[7]4_ж'!E13</f>
        <v>466</v>
      </c>
      <c r="F12" s="76">
        <f>[7]Обсяги!G17-'[7]4_ж'!F13</f>
        <v>503</v>
      </c>
      <c r="G12" s="70">
        <f t="shared" si="1"/>
        <v>107.9</v>
      </c>
      <c r="H12" s="76">
        <f>[7]Послуги2018!G13-'[7]4_ж'!H13</f>
        <v>2</v>
      </c>
      <c r="I12" s="76">
        <f>'[7]Послуги СБ'!G13-'[7]4_ж'!I13</f>
        <v>1</v>
      </c>
      <c r="J12" s="70">
        <f t="shared" si="2"/>
        <v>50</v>
      </c>
      <c r="K12" s="75">
        <f>[7]Послуги2018!U13-'[7]4_ж'!K13</f>
        <v>7</v>
      </c>
      <c r="L12" s="75">
        <f>'[7]Послуги СБ'!V13-'[7]4_ж'!L13</f>
        <v>6</v>
      </c>
      <c r="M12" s="70">
        <f t="shared" si="3"/>
        <v>85.7</v>
      </c>
      <c r="N12" s="75">
        <f>[7]Послуги2018!J13-'[7]4_ж'!N13</f>
        <v>131</v>
      </c>
      <c r="O12" s="75">
        <f>'[7]Послуги СБ'!J13-'[7]4_ж'!O13</f>
        <v>106</v>
      </c>
      <c r="P12" s="69">
        <f t="shared" si="4"/>
        <v>80.900000000000006</v>
      </c>
      <c r="Q12" s="76">
        <f>[7]Послуги2018!V13-'[7]4_ж'!Q13</f>
        <v>293</v>
      </c>
      <c r="R12" s="76">
        <f>'[7]Послуги СБ'!W13-'[7]4_ж'!R13</f>
        <v>191</v>
      </c>
      <c r="S12" s="69">
        <f t="shared" si="5"/>
        <v>65.2</v>
      </c>
      <c r="T12" s="76">
        <f>[7]Послуги2018!M13-'[7]4_ж'!T13</f>
        <v>650</v>
      </c>
      <c r="U12" s="76">
        <f>'[7]Послуги СБ'!M13-'[7]4_ж'!U13</f>
        <v>598</v>
      </c>
      <c r="V12" s="69">
        <f t="shared" si="6"/>
        <v>92</v>
      </c>
      <c r="W12" s="75">
        <f>[7]Послуги2018!P13-'[7]4_ж'!W13</f>
        <v>207</v>
      </c>
      <c r="X12" s="75">
        <f>'[7]Послуги СБ'!P13-'[7]4_ж'!X13</f>
        <v>185</v>
      </c>
      <c r="Y12" s="69">
        <f t="shared" si="7"/>
        <v>89.4</v>
      </c>
      <c r="Z12" s="78">
        <f>[7]Послуги2018!T13-'[7]4_ж'!Z13</f>
        <v>193</v>
      </c>
      <c r="AA12" s="78">
        <f>'[7]Послуги СБ'!T13-'[7]4_ж'!AA13</f>
        <v>169</v>
      </c>
      <c r="AB12" s="72">
        <f t="shared" si="8"/>
        <v>87.6</v>
      </c>
    </row>
    <row r="13" spans="1:28" ht="15" customHeight="1">
      <c r="A13" s="74" t="s">
        <v>54</v>
      </c>
      <c r="B13" s="75">
        <f>'[7]Ринок 12м2019'!H17-'[7]Жінки СБ 2018'!D14</f>
        <v>829</v>
      </c>
      <c r="C13" s="75">
        <f>'[7]Послуги СБ'!D14-'[7]4_ж'!C14</f>
        <v>751</v>
      </c>
      <c r="D13" s="69">
        <f t="shared" si="0"/>
        <v>90.6</v>
      </c>
      <c r="E13" s="76">
        <f>[7]Обсяги!F18-'[7]4_ж'!E14</f>
        <v>759</v>
      </c>
      <c r="F13" s="76">
        <f>[7]Обсяги!G18-'[7]4_ж'!F14</f>
        <v>814</v>
      </c>
      <c r="G13" s="70">
        <f t="shared" si="1"/>
        <v>107.2</v>
      </c>
      <c r="H13" s="76">
        <f>[7]Послуги2018!G14-'[7]4_ж'!H14</f>
        <v>2</v>
      </c>
      <c r="I13" s="76">
        <f>'[7]Послуги СБ'!G14-'[7]4_ж'!I14</f>
        <v>2</v>
      </c>
      <c r="J13" s="70">
        <f t="shared" si="2"/>
        <v>100</v>
      </c>
      <c r="K13" s="75">
        <f>[7]Послуги2018!U14-'[7]4_ж'!K14</f>
        <v>6</v>
      </c>
      <c r="L13" s="75">
        <f>'[7]Послуги СБ'!V14-'[7]4_ж'!L14</f>
        <v>15</v>
      </c>
      <c r="M13" s="70">
        <f t="shared" si="3"/>
        <v>250</v>
      </c>
      <c r="N13" s="75">
        <f>[7]Послуги2018!J14-'[7]4_ж'!N14</f>
        <v>166</v>
      </c>
      <c r="O13" s="75">
        <f>'[7]Послуги СБ'!J14-'[7]4_ж'!O14</f>
        <v>143</v>
      </c>
      <c r="P13" s="69">
        <f t="shared" si="4"/>
        <v>86.1</v>
      </c>
      <c r="Q13" s="76">
        <f>[7]Послуги2018!V14-'[7]4_ж'!Q14</f>
        <v>51</v>
      </c>
      <c r="R13" s="76">
        <f>'[7]Послуги СБ'!W14-'[7]4_ж'!R14</f>
        <v>42</v>
      </c>
      <c r="S13" s="69">
        <f t="shared" si="5"/>
        <v>82.4</v>
      </c>
      <c r="T13" s="76">
        <f>[7]Послуги2018!M14-'[7]4_ж'!T14</f>
        <v>820</v>
      </c>
      <c r="U13" s="76">
        <f>'[7]Послуги СБ'!M14-'[7]4_ж'!U14</f>
        <v>743</v>
      </c>
      <c r="V13" s="69">
        <f t="shared" si="6"/>
        <v>90.6</v>
      </c>
      <c r="W13" s="75">
        <f>[7]Послуги2018!P14-'[7]4_ж'!W14</f>
        <v>252</v>
      </c>
      <c r="X13" s="75">
        <f>'[7]Послуги СБ'!P14-'[7]4_ж'!X14</f>
        <v>246</v>
      </c>
      <c r="Y13" s="69">
        <f t="shared" si="7"/>
        <v>97.6</v>
      </c>
      <c r="Z13" s="78">
        <f>[7]Послуги2018!T14-'[7]4_ж'!Z14</f>
        <v>226</v>
      </c>
      <c r="AA13" s="78">
        <f>'[7]Послуги СБ'!T14-'[7]4_ж'!AA14</f>
        <v>210</v>
      </c>
      <c r="AB13" s="72">
        <f t="shared" si="8"/>
        <v>92.9</v>
      </c>
    </row>
    <row r="14" spans="1:28" ht="15" customHeight="1">
      <c r="A14" s="74" t="s">
        <v>55</v>
      </c>
      <c r="B14" s="75">
        <f>'[7]Ринок 12м2019'!H18-'[7]Жінки СБ 2018'!D15</f>
        <v>750</v>
      </c>
      <c r="C14" s="75">
        <f>'[7]Послуги СБ'!D15-'[7]4_ж'!C15</f>
        <v>690</v>
      </c>
      <c r="D14" s="69">
        <f t="shared" si="0"/>
        <v>92</v>
      </c>
      <c r="E14" s="76">
        <f>[7]Обсяги!F19-'[7]4_ж'!E15</f>
        <v>435</v>
      </c>
      <c r="F14" s="76">
        <f>[7]Обсяги!G19-'[7]4_ж'!F15</f>
        <v>510</v>
      </c>
      <c r="G14" s="70">
        <f t="shared" si="1"/>
        <v>117.2</v>
      </c>
      <c r="H14" s="76">
        <f>[7]Послуги2018!G15-'[7]4_ж'!H15</f>
        <v>0</v>
      </c>
      <c r="I14" s="76">
        <f>'[7]Послуги СБ'!G15-'[7]4_ж'!I15</f>
        <v>1</v>
      </c>
      <c r="J14" s="70" t="e">
        <f t="shared" si="2"/>
        <v>#DIV/0!</v>
      </c>
      <c r="K14" s="75">
        <f>[7]Послуги2018!U15-'[7]4_ж'!K15</f>
        <v>10</v>
      </c>
      <c r="L14" s="75">
        <f>'[7]Послуги СБ'!V15-'[7]4_ж'!L15</f>
        <v>7</v>
      </c>
      <c r="M14" s="70">
        <f t="shared" si="3"/>
        <v>70</v>
      </c>
      <c r="N14" s="75">
        <f>[7]Послуги2018!J15-'[7]4_ж'!N15</f>
        <v>116</v>
      </c>
      <c r="O14" s="75">
        <f>'[7]Послуги СБ'!J15-'[7]4_ж'!O15</f>
        <v>106</v>
      </c>
      <c r="P14" s="69">
        <f t="shared" si="4"/>
        <v>91.4</v>
      </c>
      <c r="Q14" s="76">
        <f>[7]Послуги2018!V15-'[7]4_ж'!Q15</f>
        <v>102</v>
      </c>
      <c r="R14" s="76">
        <f>'[7]Послуги СБ'!W15-'[7]4_ж'!R15</f>
        <v>94</v>
      </c>
      <c r="S14" s="69">
        <f t="shared" si="5"/>
        <v>92.2</v>
      </c>
      <c r="T14" s="76">
        <f>[7]Послуги2018!M15-'[7]4_ж'!T15</f>
        <v>740</v>
      </c>
      <c r="U14" s="76">
        <f>'[7]Послуги СБ'!M15-'[7]4_ж'!U15</f>
        <v>681</v>
      </c>
      <c r="V14" s="69">
        <f t="shared" si="6"/>
        <v>92</v>
      </c>
      <c r="W14" s="75">
        <f>[7]Послуги2018!P15-'[7]4_ж'!W15</f>
        <v>253</v>
      </c>
      <c r="X14" s="75">
        <f>'[7]Послуги СБ'!P15-'[7]4_ж'!X15</f>
        <v>233</v>
      </c>
      <c r="Y14" s="69">
        <f t="shared" si="7"/>
        <v>92.1</v>
      </c>
      <c r="Z14" s="78">
        <f>[7]Послуги2018!T15-'[7]4_ж'!Z15</f>
        <v>223</v>
      </c>
      <c r="AA14" s="78">
        <f>'[7]Послуги СБ'!T15-'[7]4_ж'!AA15</f>
        <v>207</v>
      </c>
      <c r="AB14" s="72">
        <f t="shared" si="8"/>
        <v>92.8</v>
      </c>
    </row>
    <row r="15" spans="1:28" ht="15" customHeight="1">
      <c r="A15" s="74" t="s">
        <v>56</v>
      </c>
      <c r="B15" s="75">
        <f>'[7]Ринок 12м2019'!H19-'[7]Жінки СБ 2018'!D16</f>
        <v>1038</v>
      </c>
      <c r="C15" s="75">
        <f>'[7]Послуги СБ'!D16-'[7]4_ж'!C16</f>
        <v>1101</v>
      </c>
      <c r="D15" s="69">
        <f t="shared" si="0"/>
        <v>106.1</v>
      </c>
      <c r="E15" s="76">
        <f>[7]Обсяги!F20-'[7]4_ж'!E16</f>
        <v>613</v>
      </c>
      <c r="F15" s="76">
        <f>[7]Обсяги!G20-'[7]4_ж'!F16</f>
        <v>640</v>
      </c>
      <c r="G15" s="70">
        <f t="shared" si="1"/>
        <v>104.4</v>
      </c>
      <c r="H15" s="76">
        <f>[7]Послуги2018!G16-'[7]4_ж'!H16</f>
        <v>0</v>
      </c>
      <c r="I15" s="76">
        <f>'[7]Послуги СБ'!G16-'[7]4_ж'!I16</f>
        <v>2</v>
      </c>
      <c r="J15" s="70" t="e">
        <f t="shared" si="2"/>
        <v>#DIV/0!</v>
      </c>
      <c r="K15" s="75">
        <f>[7]Послуги2018!U16-'[7]4_ж'!K16</f>
        <v>10</v>
      </c>
      <c r="L15" s="75">
        <f>'[7]Послуги СБ'!V16-'[7]4_ж'!L16</f>
        <v>11</v>
      </c>
      <c r="M15" s="70">
        <f t="shared" si="3"/>
        <v>110</v>
      </c>
      <c r="N15" s="75">
        <f>[7]Послуги2018!J16-'[7]4_ж'!N16</f>
        <v>170</v>
      </c>
      <c r="O15" s="75">
        <f>'[7]Послуги СБ'!J16-'[7]4_ж'!O16</f>
        <v>177</v>
      </c>
      <c r="P15" s="69">
        <f t="shared" si="4"/>
        <v>104.1</v>
      </c>
      <c r="Q15" s="76">
        <f>[7]Послуги2018!V16-'[7]4_ж'!Q16</f>
        <v>163</v>
      </c>
      <c r="R15" s="76">
        <f>'[7]Послуги СБ'!W16-'[7]4_ж'!R16</f>
        <v>121</v>
      </c>
      <c r="S15" s="69">
        <f t="shared" si="5"/>
        <v>74.2</v>
      </c>
      <c r="T15" s="76">
        <f>[7]Послуги2018!M16-'[7]4_ж'!T16</f>
        <v>1031</v>
      </c>
      <c r="U15" s="76">
        <f>'[7]Послуги СБ'!M16-'[7]4_ж'!U16</f>
        <v>1087</v>
      </c>
      <c r="V15" s="69">
        <f t="shared" si="6"/>
        <v>105.4</v>
      </c>
      <c r="W15" s="75">
        <f>[7]Послуги2018!P16-'[7]4_ж'!W16</f>
        <v>420</v>
      </c>
      <c r="X15" s="75">
        <f>'[7]Послуги СБ'!P16-'[7]4_ж'!X16</f>
        <v>398</v>
      </c>
      <c r="Y15" s="69">
        <f t="shared" si="7"/>
        <v>94.8</v>
      </c>
      <c r="Z15" s="78">
        <f>[7]Послуги2018!T16-'[7]4_ж'!Z16</f>
        <v>385</v>
      </c>
      <c r="AA15" s="78">
        <f>'[7]Послуги СБ'!T16-'[7]4_ж'!AA16</f>
        <v>355</v>
      </c>
      <c r="AB15" s="72">
        <f t="shared" si="8"/>
        <v>92.2</v>
      </c>
    </row>
    <row r="16" spans="1:28" ht="15" customHeight="1">
      <c r="A16" s="74" t="s">
        <v>57</v>
      </c>
      <c r="B16" s="75">
        <f>'[7]Ринок 12м2019'!H20-'[7]Жінки СБ 2018'!D17</f>
        <v>968</v>
      </c>
      <c r="C16" s="75">
        <f>'[7]Послуги СБ'!D17-'[7]4_ж'!C17</f>
        <v>947</v>
      </c>
      <c r="D16" s="69">
        <f t="shared" si="0"/>
        <v>97.8</v>
      </c>
      <c r="E16" s="76">
        <f>[7]Обсяги!F21-'[7]4_ж'!E17</f>
        <v>743</v>
      </c>
      <c r="F16" s="76">
        <f>[7]Обсяги!G21-'[7]4_ж'!F17</f>
        <v>664</v>
      </c>
      <c r="G16" s="70">
        <f t="shared" si="1"/>
        <v>89.4</v>
      </c>
      <c r="H16" s="76">
        <f>[7]Послуги2018!G17-'[7]4_ж'!H17</f>
        <v>1</v>
      </c>
      <c r="I16" s="76">
        <f>'[7]Послуги СБ'!G17-'[7]4_ж'!I17</f>
        <v>1</v>
      </c>
      <c r="J16" s="70">
        <f t="shared" si="2"/>
        <v>100</v>
      </c>
      <c r="K16" s="75">
        <f>[7]Послуги2018!U17-'[7]4_ж'!K17</f>
        <v>2</v>
      </c>
      <c r="L16" s="75">
        <f>'[7]Послуги СБ'!V17-'[7]4_ж'!L17</f>
        <v>2</v>
      </c>
      <c r="M16" s="70">
        <f t="shared" si="3"/>
        <v>100</v>
      </c>
      <c r="N16" s="75">
        <f>[7]Послуги2018!J17-'[7]4_ж'!N17</f>
        <v>195</v>
      </c>
      <c r="O16" s="75">
        <f>'[7]Послуги СБ'!J17-'[7]4_ж'!O17</f>
        <v>199</v>
      </c>
      <c r="P16" s="69">
        <f t="shared" si="4"/>
        <v>102.1</v>
      </c>
      <c r="Q16" s="76">
        <f>[7]Послуги2018!V17-'[7]4_ж'!Q17</f>
        <v>206</v>
      </c>
      <c r="R16" s="76">
        <f>'[7]Послуги СБ'!W17-'[7]4_ж'!R17</f>
        <v>161</v>
      </c>
      <c r="S16" s="69">
        <f t="shared" si="5"/>
        <v>78.2</v>
      </c>
      <c r="T16" s="76">
        <f>[7]Послуги2018!M17-'[7]4_ж'!T17</f>
        <v>961</v>
      </c>
      <c r="U16" s="76">
        <f>'[7]Послуги СБ'!M17-'[7]4_ж'!U17</f>
        <v>933</v>
      </c>
      <c r="V16" s="69">
        <f t="shared" si="6"/>
        <v>97.1</v>
      </c>
      <c r="W16" s="75">
        <f>[7]Послуги2018!P17-'[7]4_ж'!W17</f>
        <v>344</v>
      </c>
      <c r="X16" s="75">
        <f>'[7]Послуги СБ'!P17-'[7]4_ж'!X17</f>
        <v>365</v>
      </c>
      <c r="Y16" s="69">
        <f t="shared" si="7"/>
        <v>106.1</v>
      </c>
      <c r="Z16" s="78">
        <f>[7]Послуги2018!T17-'[7]4_ж'!Z17</f>
        <v>303</v>
      </c>
      <c r="AA16" s="78">
        <f>'[7]Послуги СБ'!T17-'[7]4_ж'!AA17</f>
        <v>315</v>
      </c>
      <c r="AB16" s="72">
        <f t="shared" si="8"/>
        <v>104</v>
      </c>
    </row>
    <row r="17" spans="1:28" ht="15" customHeight="1">
      <c r="A17" s="74" t="s">
        <v>58</v>
      </c>
      <c r="B17" s="75">
        <f>'[7]Ринок 12м2019'!H21-'[7]Жінки СБ 2018'!D18</f>
        <v>1661</v>
      </c>
      <c r="C17" s="75">
        <f>'[7]Послуги СБ'!D18-'[7]4_ж'!C18</f>
        <v>1438</v>
      </c>
      <c r="D17" s="69">
        <f t="shared" si="0"/>
        <v>86.6</v>
      </c>
      <c r="E17" s="76">
        <f>[7]Обсяги!F22-'[7]4_ж'!E18</f>
        <v>929</v>
      </c>
      <c r="F17" s="76">
        <f>[7]Обсяги!G22-'[7]4_ж'!F18</f>
        <v>969</v>
      </c>
      <c r="G17" s="70">
        <f t="shared" si="1"/>
        <v>104.3</v>
      </c>
      <c r="H17" s="76">
        <f>[7]Послуги2018!G18-'[7]4_ж'!H18</f>
        <v>1</v>
      </c>
      <c r="I17" s="76">
        <f>'[7]Послуги СБ'!G18-'[7]4_ж'!I18</f>
        <v>2</v>
      </c>
      <c r="J17" s="70">
        <f t="shared" si="2"/>
        <v>200</v>
      </c>
      <c r="K17" s="75">
        <f>[7]Послуги2018!U18-'[7]4_ж'!K18</f>
        <v>0</v>
      </c>
      <c r="L17" s="75">
        <f>'[7]Послуги СБ'!V18-'[7]4_ж'!L18</f>
        <v>3</v>
      </c>
      <c r="M17" s="70" t="e">
        <f t="shared" si="3"/>
        <v>#DIV/0!</v>
      </c>
      <c r="N17" s="75">
        <f>[7]Послуги2018!J18-'[7]4_ж'!N18</f>
        <v>279</v>
      </c>
      <c r="O17" s="75">
        <f>'[7]Послуги СБ'!J18-'[7]4_ж'!O18</f>
        <v>213</v>
      </c>
      <c r="P17" s="69">
        <f t="shared" si="4"/>
        <v>76.3</v>
      </c>
      <c r="Q17" s="76">
        <f>[7]Послуги2018!V18-'[7]4_ж'!Q18</f>
        <v>504</v>
      </c>
      <c r="R17" s="76">
        <f>'[7]Послуги СБ'!W18-'[7]4_ж'!R18</f>
        <v>433</v>
      </c>
      <c r="S17" s="69">
        <f t="shared" si="5"/>
        <v>85.9</v>
      </c>
      <c r="T17" s="76">
        <f>[7]Послуги2018!M18-'[7]4_ж'!T18</f>
        <v>1655</v>
      </c>
      <c r="U17" s="76">
        <f>'[7]Послуги СБ'!M18-'[7]4_ж'!U18</f>
        <v>1433</v>
      </c>
      <c r="V17" s="69">
        <f t="shared" si="6"/>
        <v>86.6</v>
      </c>
      <c r="W17" s="75">
        <f>[7]Послуги2018!P18-'[7]4_ж'!W18</f>
        <v>484</v>
      </c>
      <c r="X17" s="75">
        <f>'[7]Послуги СБ'!P18-'[7]4_ж'!X18</f>
        <v>448</v>
      </c>
      <c r="Y17" s="69">
        <f t="shared" si="7"/>
        <v>92.6</v>
      </c>
      <c r="Z17" s="78">
        <f>[7]Послуги2018!T18-'[7]4_ж'!Z18</f>
        <v>421</v>
      </c>
      <c r="AA17" s="78">
        <f>'[7]Послуги СБ'!T18-'[7]4_ж'!AA18</f>
        <v>397</v>
      </c>
      <c r="AB17" s="72">
        <f t="shared" si="8"/>
        <v>94.3</v>
      </c>
    </row>
    <row r="18" spans="1:28" ht="15" customHeight="1">
      <c r="A18" s="74" t="s">
        <v>59</v>
      </c>
      <c r="B18" s="75">
        <f>'[7]Ринок 12м2019'!H22-'[7]Жінки СБ 2018'!D19</f>
        <v>1046</v>
      </c>
      <c r="C18" s="75">
        <f>'[7]Послуги СБ'!D19-'[7]4_ж'!C19</f>
        <v>1029</v>
      </c>
      <c r="D18" s="69">
        <f t="shared" si="0"/>
        <v>98.4</v>
      </c>
      <c r="E18" s="76">
        <f>[7]Обсяги!F23-'[7]4_ж'!E19</f>
        <v>901</v>
      </c>
      <c r="F18" s="76">
        <f>[7]Обсяги!G23-'[7]4_ж'!F19</f>
        <v>731</v>
      </c>
      <c r="G18" s="70">
        <f t="shared" si="1"/>
        <v>81.099999999999994</v>
      </c>
      <c r="H18" s="76">
        <f>[7]Послуги2018!G19-'[7]4_ж'!H19</f>
        <v>0</v>
      </c>
      <c r="I18" s="76">
        <f>'[7]Послуги СБ'!G19-'[7]4_ж'!I19</f>
        <v>1</v>
      </c>
      <c r="J18" s="70" t="e">
        <f t="shared" si="2"/>
        <v>#DIV/0!</v>
      </c>
      <c r="K18" s="75">
        <f>[7]Послуги2018!U19-'[7]4_ж'!K19</f>
        <v>2</v>
      </c>
      <c r="L18" s="75">
        <f>'[7]Послуги СБ'!V19-'[7]4_ж'!L19</f>
        <v>5</v>
      </c>
      <c r="M18" s="70">
        <f t="shared" si="3"/>
        <v>250</v>
      </c>
      <c r="N18" s="75">
        <f>[7]Послуги2018!J19-'[7]4_ж'!N19</f>
        <v>149</v>
      </c>
      <c r="O18" s="75">
        <f>'[7]Послуги СБ'!J19-'[7]4_ж'!O19</f>
        <v>173</v>
      </c>
      <c r="P18" s="69">
        <f t="shared" si="4"/>
        <v>116.1</v>
      </c>
      <c r="Q18" s="76">
        <f>[7]Послуги2018!V19-'[7]4_ж'!Q19</f>
        <v>327</v>
      </c>
      <c r="R18" s="76">
        <f>'[7]Послуги СБ'!W19-'[7]4_ж'!R19</f>
        <v>283</v>
      </c>
      <c r="S18" s="69">
        <f t="shared" si="5"/>
        <v>86.5</v>
      </c>
      <c r="T18" s="76">
        <f>[7]Послуги2018!M19-'[7]4_ж'!T19</f>
        <v>1039</v>
      </c>
      <c r="U18" s="76">
        <f>'[7]Послуги СБ'!M19-'[7]4_ж'!U19</f>
        <v>1018</v>
      </c>
      <c r="V18" s="69">
        <f t="shared" si="6"/>
        <v>98</v>
      </c>
      <c r="W18" s="75">
        <f>[7]Послуги2018!P19-'[7]4_ж'!W19</f>
        <v>379</v>
      </c>
      <c r="X18" s="75">
        <f>'[7]Послуги СБ'!P19-'[7]4_ж'!X19</f>
        <v>365</v>
      </c>
      <c r="Y18" s="69">
        <f t="shared" si="7"/>
        <v>96.3</v>
      </c>
      <c r="Z18" s="78">
        <f>[7]Послуги2018!T19-'[7]4_ж'!Z19</f>
        <v>330</v>
      </c>
      <c r="AA18" s="78">
        <f>'[7]Послуги СБ'!T19-'[7]4_ж'!AA19</f>
        <v>340</v>
      </c>
      <c r="AB18" s="72">
        <f t="shared" si="8"/>
        <v>103</v>
      </c>
    </row>
    <row r="19" spans="1:28" ht="15" customHeight="1">
      <c r="A19" s="74" t="s">
        <v>60</v>
      </c>
      <c r="B19" s="75">
        <f>'[7]Ринок 12м2019'!H23-'[7]Жінки СБ 2018'!D20</f>
        <v>1222</v>
      </c>
      <c r="C19" s="75">
        <f>'[7]Послуги СБ'!D20-'[7]4_ж'!C20</f>
        <v>1243</v>
      </c>
      <c r="D19" s="69">
        <f t="shared" si="0"/>
        <v>101.7</v>
      </c>
      <c r="E19" s="76">
        <f>[7]Обсяги!F24-'[7]4_ж'!E20</f>
        <v>768</v>
      </c>
      <c r="F19" s="76">
        <f>[7]Обсяги!G24-'[7]4_ж'!F20</f>
        <v>785</v>
      </c>
      <c r="G19" s="70">
        <f t="shared" si="1"/>
        <v>102.2</v>
      </c>
      <c r="H19" s="76">
        <f>[7]Послуги2018!G20-'[7]4_ж'!H20</f>
        <v>1</v>
      </c>
      <c r="I19" s="76">
        <f>'[7]Послуги СБ'!G20-'[7]4_ж'!I20</f>
        <v>0</v>
      </c>
      <c r="J19" s="70">
        <f t="shared" si="2"/>
        <v>0</v>
      </c>
      <c r="K19" s="75">
        <f>[7]Послуги2018!U20-'[7]4_ж'!K20</f>
        <v>3</v>
      </c>
      <c r="L19" s="75">
        <f>'[7]Послуги СБ'!V20-'[7]4_ж'!L20</f>
        <v>2</v>
      </c>
      <c r="M19" s="70">
        <f t="shared" si="3"/>
        <v>66.7</v>
      </c>
      <c r="N19" s="75">
        <f>[7]Послуги2018!J20-'[7]4_ж'!N20</f>
        <v>258</v>
      </c>
      <c r="O19" s="75">
        <f>'[7]Послуги СБ'!J20-'[7]4_ж'!O20</f>
        <v>270</v>
      </c>
      <c r="P19" s="69">
        <f t="shared" si="4"/>
        <v>104.7</v>
      </c>
      <c r="Q19" s="76">
        <f>[7]Послуги2018!V20-'[7]4_ж'!Q20</f>
        <v>205</v>
      </c>
      <c r="R19" s="76">
        <f>'[7]Послуги СБ'!W20-'[7]4_ж'!R20</f>
        <v>118</v>
      </c>
      <c r="S19" s="69">
        <f t="shared" si="5"/>
        <v>57.6</v>
      </c>
      <c r="T19" s="76">
        <f>[7]Послуги2018!M20-'[7]4_ж'!T20</f>
        <v>1209</v>
      </c>
      <c r="U19" s="76">
        <f>'[7]Послуги СБ'!M20-'[7]4_ж'!U20</f>
        <v>1224</v>
      </c>
      <c r="V19" s="69">
        <f t="shared" si="6"/>
        <v>101.2</v>
      </c>
      <c r="W19" s="75">
        <f>[7]Послуги2018!P20-'[7]4_ж'!W20</f>
        <v>475</v>
      </c>
      <c r="X19" s="75">
        <f>'[7]Послуги СБ'!P20-'[7]4_ж'!X20</f>
        <v>469</v>
      </c>
      <c r="Y19" s="69">
        <f t="shared" si="7"/>
        <v>98.7</v>
      </c>
      <c r="Z19" s="78">
        <f>[7]Послуги2018!T20-'[7]4_ж'!Z20</f>
        <v>412</v>
      </c>
      <c r="AA19" s="78">
        <f>'[7]Послуги СБ'!T20-'[7]4_ж'!AA20</f>
        <v>419</v>
      </c>
      <c r="AB19" s="72">
        <f t="shared" si="8"/>
        <v>101.7</v>
      </c>
    </row>
    <row r="20" spans="1:28" ht="15" customHeight="1">
      <c r="A20" s="74" t="s">
        <v>61</v>
      </c>
      <c r="B20" s="75">
        <f>'[7]Ринок 12м2019'!H24-'[7]Жінки СБ 2018'!D21</f>
        <v>1293</v>
      </c>
      <c r="C20" s="75">
        <f>'[7]Послуги СБ'!D21-'[7]4_ж'!C21</f>
        <v>1114</v>
      </c>
      <c r="D20" s="69">
        <f t="shared" si="0"/>
        <v>86.2</v>
      </c>
      <c r="E20" s="76">
        <f>[7]Обсяги!F25-'[7]4_ж'!E21</f>
        <v>812</v>
      </c>
      <c r="F20" s="76">
        <f>[7]Обсяги!G25-'[7]4_ж'!F21</f>
        <v>851</v>
      </c>
      <c r="G20" s="70">
        <f t="shared" si="1"/>
        <v>104.8</v>
      </c>
      <c r="H20" s="76">
        <f>[7]Послуги2018!G21-'[7]4_ж'!H21</f>
        <v>2</v>
      </c>
      <c r="I20" s="76">
        <f>'[7]Послуги СБ'!G21-'[7]4_ж'!I21</f>
        <v>2</v>
      </c>
      <c r="J20" s="70">
        <f t="shared" si="2"/>
        <v>100</v>
      </c>
      <c r="K20" s="75">
        <f>[7]Послуги2018!U21-'[7]4_ж'!K21</f>
        <v>1</v>
      </c>
      <c r="L20" s="75">
        <f>'[7]Послуги СБ'!V21-'[7]4_ж'!L21</f>
        <v>1</v>
      </c>
      <c r="M20" s="70">
        <f t="shared" si="3"/>
        <v>100</v>
      </c>
      <c r="N20" s="75">
        <f>[7]Послуги2018!J21-'[7]4_ж'!N21</f>
        <v>211</v>
      </c>
      <c r="O20" s="75">
        <f>'[7]Послуги СБ'!J21-'[7]4_ж'!O21</f>
        <v>186</v>
      </c>
      <c r="P20" s="69">
        <f t="shared" si="4"/>
        <v>88.2</v>
      </c>
      <c r="Q20" s="76">
        <f>[7]Послуги2018!V21-'[7]4_ж'!Q21</f>
        <v>154</v>
      </c>
      <c r="R20" s="76">
        <f>'[7]Послуги СБ'!W21-'[7]4_ж'!R21</f>
        <v>119</v>
      </c>
      <c r="S20" s="69">
        <f t="shared" si="5"/>
        <v>77.3</v>
      </c>
      <c r="T20" s="76">
        <f>[7]Послуги2018!M21-'[7]4_ж'!T21</f>
        <v>1278</v>
      </c>
      <c r="U20" s="76">
        <f>'[7]Послуги СБ'!M21-'[7]4_ж'!U21</f>
        <v>1099</v>
      </c>
      <c r="V20" s="69">
        <f t="shared" si="6"/>
        <v>86</v>
      </c>
      <c r="W20" s="75">
        <f>[7]Послуги2018!P21-'[7]4_ж'!W21</f>
        <v>412</v>
      </c>
      <c r="X20" s="75">
        <f>'[7]Послуги СБ'!P21-'[7]4_ж'!X21</f>
        <v>394</v>
      </c>
      <c r="Y20" s="69">
        <f t="shared" si="7"/>
        <v>95.6</v>
      </c>
      <c r="Z20" s="78">
        <f>[7]Послуги2018!T21-'[7]4_ж'!Z21</f>
        <v>334</v>
      </c>
      <c r="AA20" s="78">
        <f>'[7]Послуги СБ'!T21-'[7]4_ж'!AA21</f>
        <v>338</v>
      </c>
      <c r="AB20" s="72">
        <f t="shared" si="8"/>
        <v>101.2</v>
      </c>
    </row>
    <row r="21" spans="1:28" ht="15" customHeight="1">
      <c r="A21" s="74" t="s">
        <v>62</v>
      </c>
      <c r="B21" s="75">
        <f>'[7]Ринок 12м2019'!H25-'[7]Жінки СБ 2018'!D22</f>
        <v>1202</v>
      </c>
      <c r="C21" s="75">
        <f>'[7]Послуги СБ'!D22-'[7]4_ж'!C22</f>
        <v>1187</v>
      </c>
      <c r="D21" s="69">
        <f t="shared" si="0"/>
        <v>98.8</v>
      </c>
      <c r="E21" s="76">
        <f>[7]Обсяги!F26-'[7]4_ж'!E22</f>
        <v>989</v>
      </c>
      <c r="F21" s="76">
        <f>[7]Обсяги!G26-'[7]4_ж'!F22</f>
        <v>1079</v>
      </c>
      <c r="G21" s="70">
        <f t="shared" si="1"/>
        <v>109.1</v>
      </c>
      <c r="H21" s="76">
        <f>[7]Послуги2018!G22-'[7]4_ж'!H22</f>
        <v>1</v>
      </c>
      <c r="I21" s="76">
        <f>'[7]Послуги СБ'!G22-'[7]4_ж'!I22</f>
        <v>5</v>
      </c>
      <c r="J21" s="70">
        <f t="shared" si="2"/>
        <v>500</v>
      </c>
      <c r="K21" s="75">
        <f>[7]Послуги2018!U22-'[7]4_ж'!K22</f>
        <v>22</v>
      </c>
      <c r="L21" s="75">
        <f>'[7]Послуги СБ'!V22-'[7]4_ж'!L22</f>
        <v>20</v>
      </c>
      <c r="M21" s="70">
        <f t="shared" si="3"/>
        <v>90.9</v>
      </c>
      <c r="N21" s="75">
        <f>[7]Послуги2018!J22-'[7]4_ж'!N22</f>
        <v>214</v>
      </c>
      <c r="O21" s="75">
        <f>'[7]Послуги СБ'!J22-'[7]4_ж'!O22</f>
        <v>227</v>
      </c>
      <c r="P21" s="69">
        <f t="shared" si="4"/>
        <v>106.1</v>
      </c>
      <c r="Q21" s="76">
        <f>[7]Послуги2018!V22-'[7]4_ж'!Q22</f>
        <v>173</v>
      </c>
      <c r="R21" s="76">
        <f>'[7]Послуги СБ'!W22-'[7]4_ж'!R22</f>
        <v>210</v>
      </c>
      <c r="S21" s="69">
        <f t="shared" si="5"/>
        <v>121.4</v>
      </c>
      <c r="T21" s="76">
        <f>[7]Послуги2018!M22-'[7]4_ж'!T22</f>
        <v>1198</v>
      </c>
      <c r="U21" s="76">
        <f>'[7]Послуги СБ'!M22-'[7]4_ж'!U22</f>
        <v>1182</v>
      </c>
      <c r="V21" s="69">
        <f t="shared" si="6"/>
        <v>98.7</v>
      </c>
      <c r="W21" s="75">
        <f>[7]Послуги2018!P22-'[7]4_ж'!W22</f>
        <v>371</v>
      </c>
      <c r="X21" s="75">
        <f>'[7]Послуги СБ'!P22-'[7]4_ж'!X22</f>
        <v>368</v>
      </c>
      <c r="Y21" s="69">
        <f t="shared" si="7"/>
        <v>99.2</v>
      </c>
      <c r="Z21" s="78">
        <f>[7]Послуги2018!T22-'[7]4_ж'!Z22</f>
        <v>353</v>
      </c>
      <c r="AA21" s="78">
        <f>'[7]Послуги СБ'!T22-'[7]4_ж'!AA22</f>
        <v>327</v>
      </c>
      <c r="AB21" s="72">
        <f t="shared" si="8"/>
        <v>92.6</v>
      </c>
    </row>
    <row r="22" spans="1:28" ht="15" customHeight="1">
      <c r="A22" s="74" t="s">
        <v>63</v>
      </c>
      <c r="B22" s="75">
        <f>'[7]Ринок 12м2019'!H26-'[7]Жінки СБ 2018'!D23</f>
        <v>1042</v>
      </c>
      <c r="C22" s="75">
        <f>'[7]Послуги СБ'!D23-'[7]4_ж'!C23</f>
        <v>1025</v>
      </c>
      <c r="D22" s="69">
        <f t="shared" si="0"/>
        <v>98.4</v>
      </c>
      <c r="E22" s="76">
        <f>[7]Обсяги!F27-'[7]4_ж'!E23</f>
        <v>668</v>
      </c>
      <c r="F22" s="76">
        <f>[7]Обсяги!G27-'[7]4_ж'!F23</f>
        <v>684</v>
      </c>
      <c r="G22" s="70">
        <f t="shared" si="1"/>
        <v>102.4</v>
      </c>
      <c r="H22" s="76">
        <f>[7]Послуги2018!G23-'[7]4_ж'!H23</f>
        <v>0</v>
      </c>
      <c r="I22" s="76">
        <f>'[7]Послуги СБ'!G23-'[7]4_ж'!I23</f>
        <v>1</v>
      </c>
      <c r="J22" s="70" t="e">
        <f t="shared" si="2"/>
        <v>#DIV/0!</v>
      </c>
      <c r="K22" s="75">
        <f>[7]Послуги2018!U23-'[7]4_ж'!K23</f>
        <v>3</v>
      </c>
      <c r="L22" s="75">
        <f>'[7]Послуги СБ'!V23-'[7]4_ж'!L23</f>
        <v>4</v>
      </c>
      <c r="M22" s="70">
        <f t="shared" si="3"/>
        <v>133.30000000000001</v>
      </c>
      <c r="N22" s="75">
        <f>[7]Послуги2018!J23-'[7]4_ж'!N23</f>
        <v>150</v>
      </c>
      <c r="O22" s="75">
        <f>'[7]Послуги СБ'!J23-'[7]4_ж'!O23</f>
        <v>155</v>
      </c>
      <c r="P22" s="69">
        <f t="shared" si="4"/>
        <v>103.3</v>
      </c>
      <c r="Q22" s="76">
        <f>[7]Послуги2018!V23-'[7]4_ж'!Q23</f>
        <v>359</v>
      </c>
      <c r="R22" s="76">
        <f>'[7]Послуги СБ'!W23-'[7]4_ж'!R23</f>
        <v>380</v>
      </c>
      <c r="S22" s="69">
        <f t="shared" si="5"/>
        <v>105.8</v>
      </c>
      <c r="T22" s="76">
        <f>[7]Послуги2018!M23-'[7]4_ж'!T23</f>
        <v>1034</v>
      </c>
      <c r="U22" s="76">
        <f>'[7]Послуги СБ'!M23-'[7]4_ж'!U23</f>
        <v>1018</v>
      </c>
      <c r="V22" s="69">
        <f t="shared" si="6"/>
        <v>98.5</v>
      </c>
      <c r="W22" s="75">
        <f>[7]Послуги2018!P23-'[7]4_ж'!W23</f>
        <v>381</v>
      </c>
      <c r="X22" s="75">
        <f>'[7]Послуги СБ'!P23-'[7]4_ж'!X23</f>
        <v>353</v>
      </c>
      <c r="Y22" s="69">
        <f t="shared" si="7"/>
        <v>92.7</v>
      </c>
      <c r="Z22" s="78">
        <f>[7]Послуги2018!T23-'[7]4_ж'!Z23</f>
        <v>342</v>
      </c>
      <c r="AA22" s="78">
        <f>'[7]Послуги СБ'!T23-'[7]4_ж'!AA23</f>
        <v>317</v>
      </c>
      <c r="AB22" s="72">
        <f t="shared" si="8"/>
        <v>92.7</v>
      </c>
    </row>
    <row r="23" spans="1:28" ht="15" customHeight="1">
      <c r="A23" s="74" t="s">
        <v>64</v>
      </c>
      <c r="B23" s="75">
        <f>'[7]Ринок 12м2019'!H27-'[7]Жінки СБ 2018'!D24</f>
        <v>1165</v>
      </c>
      <c r="C23" s="75">
        <f>'[7]Послуги СБ'!D24-'[7]4_ж'!C24</f>
        <v>1292</v>
      </c>
      <c r="D23" s="69">
        <f t="shared" si="0"/>
        <v>110.9</v>
      </c>
      <c r="E23" s="76">
        <f>[7]Обсяги!F28-'[7]4_ж'!E24</f>
        <v>820</v>
      </c>
      <c r="F23" s="76">
        <f>[7]Обсяги!G28-'[7]4_ж'!F24</f>
        <v>857</v>
      </c>
      <c r="G23" s="70">
        <f t="shared" si="1"/>
        <v>104.5</v>
      </c>
      <c r="H23" s="76">
        <f>[7]Послуги2018!G24-'[7]4_ж'!H24</f>
        <v>1</v>
      </c>
      <c r="I23" s="76">
        <f>'[7]Послуги СБ'!G24-'[7]4_ж'!I24</f>
        <v>0</v>
      </c>
      <c r="J23" s="70">
        <f t="shared" si="2"/>
        <v>0</v>
      </c>
      <c r="K23" s="75">
        <f>[7]Послуги2018!U24-'[7]4_ж'!K24</f>
        <v>2</v>
      </c>
      <c r="L23" s="75">
        <f>'[7]Послуги СБ'!V24-'[7]4_ж'!L24</f>
        <v>5</v>
      </c>
      <c r="M23" s="70">
        <f t="shared" si="3"/>
        <v>250</v>
      </c>
      <c r="N23" s="75">
        <f>[7]Послуги2018!J24-'[7]4_ж'!N24</f>
        <v>193</v>
      </c>
      <c r="O23" s="75">
        <f>'[7]Послуги СБ'!J24-'[7]4_ж'!O24</f>
        <v>175</v>
      </c>
      <c r="P23" s="69">
        <f t="shared" si="4"/>
        <v>90.7</v>
      </c>
      <c r="Q23" s="76">
        <f>[7]Послуги2018!V24-'[7]4_ж'!Q24</f>
        <v>350</v>
      </c>
      <c r="R23" s="76">
        <f>'[7]Послуги СБ'!W24-'[7]4_ж'!R24</f>
        <v>261</v>
      </c>
      <c r="S23" s="69">
        <f t="shared" si="5"/>
        <v>74.599999999999994</v>
      </c>
      <c r="T23" s="76">
        <f>[7]Послуги2018!M24-'[7]4_ж'!T24</f>
        <v>1158</v>
      </c>
      <c r="U23" s="76">
        <f>'[7]Послуги СБ'!M24-'[7]4_ж'!U24</f>
        <v>1276</v>
      </c>
      <c r="V23" s="69">
        <f t="shared" si="6"/>
        <v>110.2</v>
      </c>
      <c r="W23" s="75">
        <f>[7]Послуги2018!P24-'[7]4_ж'!W24</f>
        <v>458</v>
      </c>
      <c r="X23" s="75">
        <f>'[7]Послуги СБ'!P24-'[7]4_ж'!X24</f>
        <v>537</v>
      </c>
      <c r="Y23" s="69">
        <f t="shared" si="7"/>
        <v>117.2</v>
      </c>
      <c r="Z23" s="78">
        <f>[7]Послуги2018!T24-'[7]4_ж'!Z24</f>
        <v>413</v>
      </c>
      <c r="AA23" s="78">
        <f>'[7]Послуги СБ'!T24-'[7]4_ж'!AA24</f>
        <v>512</v>
      </c>
      <c r="AB23" s="72">
        <f t="shared" si="8"/>
        <v>124</v>
      </c>
    </row>
    <row r="24" spans="1:28" ht="15" customHeight="1">
      <c r="A24" s="74" t="s">
        <v>65</v>
      </c>
      <c r="B24" s="75">
        <f>'[7]Ринок 12м2019'!H28-'[7]Жінки СБ 2018'!D25</f>
        <v>1075</v>
      </c>
      <c r="C24" s="75">
        <f>'[7]Послуги СБ'!D25-'[7]4_ж'!C25</f>
        <v>1117</v>
      </c>
      <c r="D24" s="69">
        <f t="shared" si="0"/>
        <v>103.9</v>
      </c>
      <c r="E24" s="76">
        <f>[7]Обсяги!F29-'[7]4_ж'!E25</f>
        <v>1226</v>
      </c>
      <c r="F24" s="76">
        <f>[7]Обсяги!G29-'[7]4_ж'!F25</f>
        <v>1208</v>
      </c>
      <c r="G24" s="70">
        <f t="shared" si="1"/>
        <v>98.5</v>
      </c>
      <c r="H24" s="76">
        <f>[7]Послуги2018!G25-'[7]4_ж'!H25</f>
        <v>1</v>
      </c>
      <c r="I24" s="76">
        <f>'[7]Послуги СБ'!G25-'[7]4_ж'!I25</f>
        <v>0</v>
      </c>
      <c r="J24" s="70">
        <f t="shared" si="2"/>
        <v>0</v>
      </c>
      <c r="K24" s="75">
        <f>[7]Послуги2018!U25-'[7]4_ж'!K25</f>
        <v>7</v>
      </c>
      <c r="L24" s="75">
        <f>'[7]Послуги СБ'!V25-'[7]4_ж'!L25</f>
        <v>5</v>
      </c>
      <c r="M24" s="70">
        <f t="shared" si="3"/>
        <v>71.400000000000006</v>
      </c>
      <c r="N24" s="75">
        <f>[7]Послуги2018!J25-'[7]4_ж'!N25</f>
        <v>205</v>
      </c>
      <c r="O24" s="75">
        <f>'[7]Послуги СБ'!J25-'[7]4_ж'!O25</f>
        <v>162</v>
      </c>
      <c r="P24" s="69">
        <f t="shared" si="4"/>
        <v>79</v>
      </c>
      <c r="Q24" s="76">
        <f>[7]Послуги2018!V25-'[7]4_ж'!Q25</f>
        <v>221</v>
      </c>
      <c r="R24" s="76">
        <f>'[7]Послуги СБ'!W25-'[7]4_ж'!R25</f>
        <v>241</v>
      </c>
      <c r="S24" s="69">
        <f t="shared" si="5"/>
        <v>109</v>
      </c>
      <c r="T24" s="76">
        <f>[7]Послуги2018!M25-'[7]4_ж'!T25</f>
        <v>1058</v>
      </c>
      <c r="U24" s="76">
        <f>'[7]Послуги СБ'!M25-'[7]4_ж'!U25</f>
        <v>1108</v>
      </c>
      <c r="V24" s="69">
        <f t="shared" si="6"/>
        <v>104.7</v>
      </c>
      <c r="W24" s="75">
        <f>[7]Послуги2018!P25-'[7]4_ж'!W25</f>
        <v>392</v>
      </c>
      <c r="X24" s="75">
        <f>'[7]Послуги СБ'!P25-'[7]4_ж'!X25</f>
        <v>404</v>
      </c>
      <c r="Y24" s="69">
        <f t="shared" si="7"/>
        <v>103.1</v>
      </c>
      <c r="Z24" s="78">
        <f>[7]Послуги2018!T25-'[7]4_ж'!Z25</f>
        <v>344</v>
      </c>
      <c r="AA24" s="78">
        <f>'[7]Послуги СБ'!T25-'[7]4_ж'!AA25</f>
        <v>365</v>
      </c>
      <c r="AB24" s="72">
        <f t="shared" si="8"/>
        <v>106.1</v>
      </c>
    </row>
    <row r="25" spans="1:28" ht="15" customHeight="1">
      <c r="A25" s="74" t="s">
        <v>66</v>
      </c>
      <c r="B25" s="75">
        <f>'[7]Ринок 12м2019'!H29-'[7]Жінки СБ 2018'!D26</f>
        <v>602</v>
      </c>
      <c r="C25" s="75">
        <f>'[7]Послуги СБ'!D26-'[7]4_ж'!C26</f>
        <v>576</v>
      </c>
      <c r="D25" s="69">
        <f t="shared" si="0"/>
        <v>95.7</v>
      </c>
      <c r="E25" s="76">
        <f>[7]Обсяги!F30-'[7]4_ж'!E26</f>
        <v>373</v>
      </c>
      <c r="F25" s="76">
        <f>[7]Обсяги!G30-'[7]4_ж'!F26</f>
        <v>414</v>
      </c>
      <c r="G25" s="70">
        <f t="shared" si="1"/>
        <v>111</v>
      </c>
      <c r="H25" s="76">
        <f>[7]Послуги2018!G26-'[7]4_ж'!H26</f>
        <v>3</v>
      </c>
      <c r="I25" s="76">
        <f>'[7]Послуги СБ'!G26-'[7]4_ж'!I26</f>
        <v>0</v>
      </c>
      <c r="J25" s="70">
        <f t="shared" si="2"/>
        <v>0</v>
      </c>
      <c r="K25" s="75">
        <f>[7]Послуги2018!U26-'[7]4_ж'!K26</f>
        <v>11</v>
      </c>
      <c r="L25" s="75">
        <f>'[7]Послуги СБ'!V26-'[7]4_ж'!L26</f>
        <v>7</v>
      </c>
      <c r="M25" s="70">
        <f t="shared" si="3"/>
        <v>63.6</v>
      </c>
      <c r="N25" s="75">
        <f>[7]Послуги2018!J26-'[7]4_ж'!N26</f>
        <v>56</v>
      </c>
      <c r="O25" s="75">
        <f>'[7]Послуги СБ'!J26-'[7]4_ж'!O26</f>
        <v>52</v>
      </c>
      <c r="P25" s="69">
        <f t="shared" si="4"/>
        <v>92.9</v>
      </c>
      <c r="Q25" s="76">
        <f>[7]Послуги2018!V26-'[7]4_ж'!Q26</f>
        <v>66</v>
      </c>
      <c r="R25" s="76">
        <f>'[7]Послуги СБ'!W26-'[7]4_ж'!R26</f>
        <v>13</v>
      </c>
      <c r="S25" s="69">
        <f t="shared" si="5"/>
        <v>19.7</v>
      </c>
      <c r="T25" s="76">
        <f>[7]Послуги2018!M26-'[7]4_ж'!T26</f>
        <v>596</v>
      </c>
      <c r="U25" s="76">
        <f>'[7]Послуги СБ'!M26-'[7]4_ж'!U26</f>
        <v>567</v>
      </c>
      <c r="V25" s="69">
        <f t="shared" si="6"/>
        <v>95.1</v>
      </c>
      <c r="W25" s="75">
        <f>[7]Послуги2018!P26-'[7]4_ж'!W26</f>
        <v>191</v>
      </c>
      <c r="X25" s="75">
        <f>'[7]Послуги СБ'!P26-'[7]4_ж'!X26</f>
        <v>166</v>
      </c>
      <c r="Y25" s="69">
        <f t="shared" si="7"/>
        <v>86.9</v>
      </c>
      <c r="Z25" s="78">
        <f>[7]Послуги2018!T26-'[7]4_ж'!Z26</f>
        <v>151</v>
      </c>
      <c r="AA25" s="78">
        <f>'[7]Послуги СБ'!T26-'[7]4_ж'!AA26</f>
        <v>129</v>
      </c>
      <c r="AB25" s="72">
        <f t="shared" si="8"/>
        <v>85.4</v>
      </c>
    </row>
    <row r="26" spans="1:28" ht="15" customHeight="1">
      <c r="A26" s="74" t="s">
        <v>67</v>
      </c>
      <c r="B26" s="75">
        <f>'[7]Ринок 12м2019'!H30-'[7]Жінки СБ 2018'!D27</f>
        <v>556</v>
      </c>
      <c r="C26" s="75">
        <f>'[7]Послуги СБ'!D27-'[7]4_ж'!C27</f>
        <v>681</v>
      </c>
      <c r="D26" s="69">
        <f t="shared" si="0"/>
        <v>122.5</v>
      </c>
      <c r="E26" s="76">
        <f>[7]Обсяги!F31-'[7]4_ж'!E27</f>
        <v>775</v>
      </c>
      <c r="F26" s="76">
        <f>[7]Обсяги!G31-'[7]4_ж'!F27</f>
        <v>767</v>
      </c>
      <c r="G26" s="70">
        <f t="shared" si="1"/>
        <v>99</v>
      </c>
      <c r="H26" s="76">
        <f>[7]Послуги2018!G27-'[7]4_ж'!H27</f>
        <v>2</v>
      </c>
      <c r="I26" s="76">
        <f>'[7]Послуги СБ'!G27-'[7]4_ж'!I27</f>
        <v>0</v>
      </c>
      <c r="J26" s="70">
        <f t="shared" si="2"/>
        <v>0</v>
      </c>
      <c r="K26" s="75">
        <f>[7]Послуги2018!U27-'[7]4_ж'!K27</f>
        <v>2</v>
      </c>
      <c r="L26" s="75">
        <f>'[7]Послуги СБ'!V27-'[7]4_ж'!L27</f>
        <v>4</v>
      </c>
      <c r="M26" s="70">
        <f t="shared" si="3"/>
        <v>200</v>
      </c>
      <c r="N26" s="75">
        <f>[7]Послуги2018!J27-'[7]4_ж'!N27</f>
        <v>61</v>
      </c>
      <c r="O26" s="75">
        <f>'[7]Послуги СБ'!J27-'[7]4_ж'!O27</f>
        <v>75</v>
      </c>
      <c r="P26" s="69">
        <f t="shared" si="4"/>
        <v>123</v>
      </c>
      <c r="Q26" s="76">
        <f>[7]Послуги2018!V27-'[7]4_ж'!Q27</f>
        <v>39</v>
      </c>
      <c r="R26" s="76">
        <f>'[7]Послуги СБ'!W27-'[7]4_ж'!R27</f>
        <v>56</v>
      </c>
      <c r="S26" s="69">
        <f t="shared" si="5"/>
        <v>143.6</v>
      </c>
      <c r="T26" s="76">
        <f>[7]Послуги2018!M27-'[7]4_ж'!T27</f>
        <v>551</v>
      </c>
      <c r="U26" s="76">
        <f>'[7]Послуги СБ'!M27-'[7]4_ж'!U27</f>
        <v>670</v>
      </c>
      <c r="V26" s="69">
        <f t="shared" si="6"/>
        <v>121.6</v>
      </c>
      <c r="W26" s="75">
        <f>[7]Послуги2018!P27-'[7]4_ж'!W27</f>
        <v>206</v>
      </c>
      <c r="X26" s="75">
        <f>'[7]Послуги СБ'!P27-'[7]4_ж'!X27</f>
        <v>252</v>
      </c>
      <c r="Y26" s="69">
        <f t="shared" si="7"/>
        <v>122.3</v>
      </c>
      <c r="Z26" s="78">
        <f>[7]Послуги2018!T27-'[7]4_ж'!Z27</f>
        <v>179</v>
      </c>
      <c r="AA26" s="78">
        <f>'[7]Послуги СБ'!T27-'[7]4_ж'!AA27</f>
        <v>213</v>
      </c>
      <c r="AB26" s="72">
        <f t="shared" si="8"/>
        <v>119</v>
      </c>
    </row>
    <row r="27" spans="1:28" ht="15" customHeight="1">
      <c r="A27" s="74" t="s">
        <v>68</v>
      </c>
      <c r="B27" s="75">
        <f>'[7]Ринок 12м2019'!H31-'[7]Жінки СБ 2018'!D28</f>
        <v>1436</v>
      </c>
      <c r="C27" s="75">
        <f>'[7]Послуги СБ'!D28-'[7]4_ж'!C28</f>
        <v>1141</v>
      </c>
      <c r="D27" s="69">
        <f t="shared" si="0"/>
        <v>79.5</v>
      </c>
      <c r="E27" s="76">
        <f>[7]Обсяги!F32-'[7]4_ж'!E28</f>
        <v>1163</v>
      </c>
      <c r="F27" s="76">
        <f>[7]Обсяги!G32-'[7]4_ж'!F28</f>
        <v>1115</v>
      </c>
      <c r="G27" s="70">
        <f t="shared" si="1"/>
        <v>95.9</v>
      </c>
      <c r="H27" s="76">
        <f>[7]Послуги2018!G28-'[7]4_ж'!H28</f>
        <v>1</v>
      </c>
      <c r="I27" s="76">
        <f>'[7]Послуги СБ'!G28-'[7]4_ж'!I28</f>
        <v>0</v>
      </c>
      <c r="J27" s="70">
        <f t="shared" si="2"/>
        <v>0</v>
      </c>
      <c r="K27" s="75">
        <f>[7]Послуги2018!U28-'[7]4_ж'!K28</f>
        <v>35</v>
      </c>
      <c r="L27" s="75">
        <f>'[7]Послуги СБ'!V28-'[7]4_ж'!L28</f>
        <v>23</v>
      </c>
      <c r="M27" s="70">
        <f t="shared" si="3"/>
        <v>65.7</v>
      </c>
      <c r="N27" s="75">
        <f>[7]Послуги2018!J28-'[7]4_ж'!N28</f>
        <v>182</v>
      </c>
      <c r="O27" s="75">
        <f>'[7]Послуги СБ'!J28-'[7]4_ж'!O28</f>
        <v>138</v>
      </c>
      <c r="P27" s="69">
        <f t="shared" si="4"/>
        <v>75.8</v>
      </c>
      <c r="Q27" s="76">
        <f>[7]Послуги2018!V28-'[7]4_ж'!Q28</f>
        <v>177</v>
      </c>
      <c r="R27" s="76">
        <f>'[7]Послуги СБ'!W28-'[7]4_ж'!R28</f>
        <v>149</v>
      </c>
      <c r="S27" s="69">
        <f t="shared" si="5"/>
        <v>84.2</v>
      </c>
      <c r="T27" s="76">
        <f>[7]Послуги2018!M28-'[7]4_ж'!T28</f>
        <v>1418</v>
      </c>
      <c r="U27" s="76">
        <f>'[7]Послуги СБ'!M28-'[7]4_ж'!U28</f>
        <v>1111</v>
      </c>
      <c r="V27" s="69">
        <f t="shared" si="6"/>
        <v>78.3</v>
      </c>
      <c r="W27" s="75">
        <f>[7]Послуги2018!P28-'[7]4_ж'!W28</f>
        <v>356</v>
      </c>
      <c r="X27" s="75">
        <f>'[7]Послуги СБ'!P28-'[7]4_ж'!X28</f>
        <v>350</v>
      </c>
      <c r="Y27" s="69">
        <f t="shared" si="7"/>
        <v>98.3</v>
      </c>
      <c r="Z27" s="78">
        <f>[7]Послуги2018!T28-'[7]4_ж'!Z28</f>
        <v>297</v>
      </c>
      <c r="AA27" s="78">
        <f>'[7]Послуги СБ'!T28-'[7]4_ж'!AA28</f>
        <v>305</v>
      </c>
      <c r="AB27" s="72">
        <f t="shared" si="8"/>
        <v>102.7</v>
      </c>
    </row>
    <row r="28" spans="1:28" ht="15" customHeight="1">
      <c r="A28" s="74" t="s">
        <v>69</v>
      </c>
      <c r="B28" s="75">
        <f>'[7]Ринок 12м2019'!H32-'[7]Жінки СБ 2018'!D29</f>
        <v>1437</v>
      </c>
      <c r="C28" s="75">
        <f>'[7]Послуги СБ'!D29-'[7]4_ж'!C29</f>
        <v>1312</v>
      </c>
      <c r="D28" s="69">
        <f t="shared" si="0"/>
        <v>91.3</v>
      </c>
      <c r="E28" s="76">
        <f>[7]Обсяги!F33-'[7]4_ж'!E29</f>
        <v>1515</v>
      </c>
      <c r="F28" s="76">
        <f>[7]Обсяги!G33-'[7]4_ж'!F29</f>
        <v>1612</v>
      </c>
      <c r="G28" s="70">
        <f t="shared" si="1"/>
        <v>106.4</v>
      </c>
      <c r="H28" s="76">
        <f>[7]Послуги2018!G29-'[7]4_ж'!H29</f>
        <v>0</v>
      </c>
      <c r="I28" s="76">
        <f>'[7]Послуги СБ'!G29-'[7]4_ж'!I29</f>
        <v>3</v>
      </c>
      <c r="J28" s="70" t="e">
        <f t="shared" si="2"/>
        <v>#DIV/0!</v>
      </c>
      <c r="K28" s="75">
        <f>[7]Послуги2018!U29-'[7]4_ж'!K29</f>
        <v>22</v>
      </c>
      <c r="L28" s="75">
        <f>'[7]Послуги СБ'!V29-'[7]4_ж'!L29</f>
        <v>19</v>
      </c>
      <c r="M28" s="70">
        <f t="shared" si="3"/>
        <v>86.4</v>
      </c>
      <c r="N28" s="75">
        <f>[7]Послуги2018!J29-'[7]4_ж'!N29</f>
        <v>183</v>
      </c>
      <c r="O28" s="75">
        <f>'[7]Послуги СБ'!J29-'[7]4_ж'!O29</f>
        <v>182</v>
      </c>
      <c r="P28" s="69">
        <f t="shared" si="4"/>
        <v>99.5</v>
      </c>
      <c r="Q28" s="76">
        <f>[7]Послуги2018!V29-'[7]4_ж'!Q29</f>
        <v>17</v>
      </c>
      <c r="R28" s="76">
        <f>'[7]Послуги СБ'!W29-'[7]4_ж'!R29</f>
        <v>15</v>
      </c>
      <c r="S28" s="69">
        <f t="shared" si="5"/>
        <v>88.2</v>
      </c>
      <c r="T28" s="76">
        <f>[7]Послуги2018!M29-'[7]4_ж'!T29</f>
        <v>1420</v>
      </c>
      <c r="U28" s="76">
        <f>'[7]Послуги СБ'!M29-'[7]4_ж'!U29</f>
        <v>1301</v>
      </c>
      <c r="V28" s="69">
        <f t="shared" si="6"/>
        <v>91.6</v>
      </c>
      <c r="W28" s="75">
        <f>[7]Послуги2018!P29-'[7]4_ж'!W29</f>
        <v>348</v>
      </c>
      <c r="X28" s="75">
        <f>'[7]Послуги СБ'!P29-'[7]4_ж'!X29</f>
        <v>430</v>
      </c>
      <c r="Y28" s="69">
        <f t="shared" si="7"/>
        <v>123.6</v>
      </c>
      <c r="Z28" s="78">
        <f>[7]Послуги2018!T29-'[7]4_ж'!Z29</f>
        <v>292</v>
      </c>
      <c r="AA28" s="78">
        <f>'[7]Послуги СБ'!T29-'[7]4_ж'!AA29</f>
        <v>344</v>
      </c>
      <c r="AB28" s="72">
        <f t="shared" si="8"/>
        <v>117.8</v>
      </c>
    </row>
    <row r="29" spans="1:28" ht="15" customHeight="1">
      <c r="A29" s="81" t="s">
        <v>70</v>
      </c>
      <c r="B29" s="75">
        <f>'[7]Ринок 12м2019'!H33-'[7]Жінки СБ 2018'!D30</f>
        <v>2697</v>
      </c>
      <c r="C29" s="75">
        <f>'[7]Послуги СБ'!D30-'[7]4_ж'!C30</f>
        <v>2648</v>
      </c>
      <c r="D29" s="69">
        <f t="shared" si="0"/>
        <v>98.2</v>
      </c>
      <c r="E29" s="76">
        <f>[7]Обсяги!F34-'[7]4_ж'!E30</f>
        <v>2754</v>
      </c>
      <c r="F29" s="76">
        <f>[7]Обсяги!G34-'[7]4_ж'!F30</f>
        <v>2612</v>
      </c>
      <c r="G29" s="70">
        <f t="shared" si="1"/>
        <v>94.8</v>
      </c>
      <c r="H29" s="76">
        <f>[7]Послуги2018!G30-'[7]4_ж'!H30</f>
        <v>7</v>
      </c>
      <c r="I29" s="76">
        <f>'[7]Послуги СБ'!G30-'[7]4_ж'!I30</f>
        <v>9</v>
      </c>
      <c r="J29" s="70">
        <f t="shared" si="2"/>
        <v>128.6</v>
      </c>
      <c r="K29" s="75">
        <f>[7]Послуги2018!U30-'[7]4_ж'!K30</f>
        <v>26</v>
      </c>
      <c r="L29" s="75">
        <f>'[7]Послуги СБ'!V30-'[7]4_ж'!L30</f>
        <v>50</v>
      </c>
      <c r="M29" s="70">
        <f t="shared" si="3"/>
        <v>192.3</v>
      </c>
      <c r="N29" s="75">
        <f>[7]Послуги2018!J30-'[7]4_ж'!N30</f>
        <v>348</v>
      </c>
      <c r="O29" s="75">
        <f>'[7]Послуги СБ'!J30-'[7]4_ж'!O30</f>
        <v>269</v>
      </c>
      <c r="P29" s="69">
        <f t="shared" si="4"/>
        <v>77.3</v>
      </c>
      <c r="Q29" s="76">
        <f>[7]Послуги2018!V30-'[7]4_ж'!Q30</f>
        <v>498</v>
      </c>
      <c r="R29" s="76">
        <f>'[7]Послуги СБ'!W30-'[7]4_ж'!R30</f>
        <v>450</v>
      </c>
      <c r="S29" s="69">
        <f t="shared" si="5"/>
        <v>90.4</v>
      </c>
      <c r="T29" s="76">
        <f>[7]Послуги2018!M30-'[7]4_ж'!T30</f>
        <v>2666</v>
      </c>
      <c r="U29" s="76">
        <f>'[7]Послуги СБ'!M30-'[7]4_ж'!U30</f>
        <v>2608</v>
      </c>
      <c r="V29" s="69">
        <f t="shared" si="6"/>
        <v>97.8</v>
      </c>
      <c r="W29" s="75">
        <f>[7]Послуги2018!P30-'[7]4_ж'!W30</f>
        <v>878</v>
      </c>
      <c r="X29" s="75">
        <f>'[7]Послуги СБ'!P30-'[7]4_ж'!X30</f>
        <v>869</v>
      </c>
      <c r="Y29" s="69">
        <f t="shared" si="7"/>
        <v>99</v>
      </c>
      <c r="Z29" s="78">
        <f>[7]Послуги2018!T30-'[7]4_ж'!Z30</f>
        <v>692</v>
      </c>
      <c r="AA29" s="78">
        <f>'[7]Послуги СБ'!T30-'[7]4_ж'!AA30</f>
        <v>739</v>
      </c>
      <c r="AB29" s="72">
        <f t="shared" si="8"/>
        <v>106.8</v>
      </c>
    </row>
    <row r="30" spans="1:28" ht="15" customHeight="1">
      <c r="A30" s="82"/>
      <c r="B30" s="75"/>
      <c r="C30" s="75"/>
      <c r="D30" s="69"/>
      <c r="E30" s="76"/>
      <c r="F30" s="76"/>
      <c r="G30" s="69"/>
      <c r="H30" s="76"/>
      <c r="I30" s="76"/>
      <c r="J30" s="69"/>
      <c r="K30" s="75"/>
      <c r="L30" s="75"/>
      <c r="M30" s="77"/>
      <c r="N30" s="75"/>
      <c r="O30" s="75"/>
      <c r="P30" s="77"/>
      <c r="Q30" s="76"/>
      <c r="R30" s="76"/>
      <c r="S30" s="69"/>
      <c r="T30" s="76"/>
      <c r="U30" s="76"/>
      <c r="V30" s="69"/>
      <c r="W30" s="75"/>
      <c r="X30" s="75"/>
      <c r="Y30" s="77"/>
      <c r="Z30" s="78"/>
      <c r="AA30" s="78"/>
      <c r="AB30" s="79"/>
    </row>
    <row r="31" spans="1:28" ht="15" customHeight="1">
      <c r="A31" s="82"/>
      <c r="B31" s="75"/>
      <c r="C31" s="75"/>
      <c r="D31" s="69"/>
      <c r="E31" s="76"/>
      <c r="F31" s="76"/>
      <c r="G31" s="69"/>
      <c r="H31" s="76"/>
      <c r="I31" s="76"/>
      <c r="J31" s="69"/>
      <c r="K31" s="75"/>
      <c r="L31" s="75"/>
      <c r="M31" s="77"/>
      <c r="N31" s="75"/>
      <c r="O31" s="75"/>
      <c r="P31" s="77"/>
      <c r="Q31" s="76"/>
      <c r="R31" s="76"/>
      <c r="S31" s="69"/>
      <c r="T31" s="76"/>
      <c r="U31" s="76"/>
      <c r="V31" s="69"/>
      <c r="W31" s="75"/>
      <c r="X31" s="75"/>
      <c r="Y31" s="77"/>
      <c r="Z31" s="78"/>
      <c r="AA31" s="78"/>
      <c r="AB31" s="79"/>
    </row>
  </sheetData>
  <mergeCells count="11">
    <mergeCell ref="Q3:S3"/>
    <mergeCell ref="T3:V3"/>
    <mergeCell ref="W3:Y3"/>
    <mergeCell ref="Z3:AB3"/>
    <mergeCell ref="A1:P1"/>
    <mergeCell ref="A3:A4"/>
    <mergeCell ref="B3:D3"/>
    <mergeCell ref="E3:G3"/>
    <mergeCell ref="H3:J3"/>
    <mergeCell ref="K3:M3"/>
    <mergeCell ref="N3:P3"/>
  </mergeCells>
  <printOptions horizontalCentered="1"/>
  <pageMargins left="0" right="0" top="0.15748031496062992" bottom="0" header="0.15748031496062992" footer="0.15748031496062992"/>
  <pageSetup paperSize="9" scale="80" orientation="landscape" r:id="rId1"/>
  <headerFooter alignWithMargins="0"/>
  <colBreaks count="1" manualBreakCount="1">
    <brk id="1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2</vt:lpstr>
      <vt:lpstr>3_ж</vt:lpstr>
      <vt:lpstr>4_ж</vt:lpstr>
      <vt:lpstr>5_ч</vt:lpstr>
      <vt:lpstr>6_ч</vt:lpstr>
      <vt:lpstr>'3_ж'!Заголовки_для_печати</vt:lpstr>
      <vt:lpstr>'4_ж'!Заголовки_для_печати</vt:lpstr>
      <vt:lpstr>'5_ч'!Заголовки_для_печати</vt:lpstr>
      <vt:lpstr>'6_ч'!Заголовки_для_печати</vt:lpstr>
      <vt:lpstr>'2'!Область_печати</vt:lpstr>
      <vt:lpstr>'3_ж'!Область_печати</vt:lpstr>
      <vt:lpstr>'4_ж'!Область_печати</vt:lpstr>
      <vt:lpstr>'5_ч'!Область_печати</vt:lpstr>
      <vt:lpstr>'6_ч'!Область_печати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2020-01-23T09:50:10Z</dcterms:modified>
</cp:coreProperties>
</file>