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521" windowWidth="16605" windowHeight="9345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  <sheet name="ВЕДи 19-20" sheetId="11" r:id="rId11"/>
    <sheet name="групи 19-20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 '!$5:$5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9">'10'!$A$1:$D$15</definedName>
    <definedName name="_xlnm.Print_Area" localSheetId="1">'2'!$A$1:$G$15</definedName>
    <definedName name="_xlnm.Print_Area" localSheetId="2">'3 '!$A$1:$G$57</definedName>
    <definedName name="_xlnm.Print_Area" localSheetId="3">'4 '!$A$1:$F$143</definedName>
    <definedName name="_xlnm.Print_Area" localSheetId="4">'5 '!$A$1:$C$55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<sst xmlns="http://schemas.openxmlformats.org/spreadsheetml/2006/main" count="611" uniqueCount="343">
  <si>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</si>
  <si>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</si>
  <si>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</si>
  <si>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</si>
  <si>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</si>
  <si>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</si>
  <si>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</si>
  <si>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</si>
  <si>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</si>
  <si>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</si>
  <si>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</si>
  <si>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</si>
  <si>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</si>
  <si>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</si>
  <si>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</si>
  <si>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</si>
  <si>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</si>
  <si>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</si>
  <si>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</si>
  <si>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</si>
  <si>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</si>
  <si>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</si>
  <si>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</si>
  <si>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</si>
  <si>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</si>
  <si>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</si>
  <si>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</si>
  <si>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</si>
  <si>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</si>
  <si>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</si>
  <si>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</si>
  <si>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</si>
  <si>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</si>
  <si>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</si>
  <si>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</si>
  <si>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</si>
  <si>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</si>
  <si>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</si>
  <si>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</si>
  <si>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</si>
  <si>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</si>
  <si>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Назва професії</t>
  </si>
  <si>
    <t>Дефіцит вакансій (-), дефіцит кадрів (+)</t>
  </si>
  <si>
    <t>№</t>
  </si>
  <si>
    <t xml:space="preserve"> (за розділами професій)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</si>
  <si>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</si>
  <si>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</si>
  <si>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</si>
  <si>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</si>
  <si>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</si>
  <si>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</si>
  <si>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</si>
  <si>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</si>
  <si>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</si>
  <si>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(ТОП-50)</t>
  </si>
  <si>
    <t>сільське господарство, лісове та рибне господарство</t>
  </si>
  <si>
    <t>Професії, по яких кількість вакансій є найбільшою                                                у січні-жовтні 2019 року</t>
  </si>
  <si>
    <t>Професії, по яких середній розмір запропонованої  заробітної  плати є найбільшим,</t>
  </si>
  <si>
    <t>Професії, по яких кількість вакансій є найбільшою</t>
  </si>
  <si>
    <t xml:space="preserve">Професії, по яких середній розмір </t>
  </si>
  <si>
    <t>запропонованої заробітної плати є найбільшим</t>
  </si>
  <si>
    <t>Кількість вакансій, одиниць</t>
  </si>
  <si>
    <t>Чисельність безробітних, осіб</t>
  </si>
  <si>
    <t>Кількість вакансій та чисельність безробітних</t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</si>
  <si>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</si>
  <si>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</si>
  <si>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>Кількість вакансій та чисельність безробітних за професіними групами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</si>
  <si>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</si>
  <si>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</si>
  <si>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</si>
  <si>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</si>
  <si>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</si>
  <si>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прибиральник службових приміщень</t>
  </si>
  <si>
    <t xml:space="preserve"> оператор котельні</t>
  </si>
  <si>
    <t xml:space="preserve"> охоронник</t>
  </si>
  <si>
    <t xml:space="preserve"> кухар</t>
  </si>
  <si>
    <t xml:space="preserve"> бухгалтер</t>
  </si>
  <si>
    <t xml:space="preserve"> вантажник</t>
  </si>
  <si>
    <t xml:space="preserve"> продавець непродовольчих товарів</t>
  </si>
  <si>
    <t xml:space="preserve"> слюсар-ремонтник</t>
  </si>
  <si>
    <t xml:space="preserve"> сестра медична</t>
  </si>
  <si>
    <t xml:space="preserve"> сторож</t>
  </si>
  <si>
    <t xml:space="preserve"> швачка</t>
  </si>
  <si>
    <t xml:space="preserve"> фахівець</t>
  </si>
  <si>
    <t xml:space="preserve"> двірник</t>
  </si>
  <si>
    <t xml:space="preserve"> укладальник-пакувальник</t>
  </si>
  <si>
    <t xml:space="preserve"> касир торговельного залу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</si>
  <si>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</si>
  <si>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</si>
  <si>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комірник</t>
  </si>
  <si>
    <t xml:space="preserve"> офіціант</t>
  </si>
  <si>
    <t xml:space="preserve"> помічник вихователя</t>
  </si>
  <si>
    <t xml:space="preserve"> адміністратор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</si>
  <si>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</si>
  <si>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</si>
  <si>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оператор заправних станцій</t>
  </si>
  <si>
    <t xml:space="preserve"> економіст</t>
  </si>
  <si>
    <t xml:space="preserve"> прибиральник територій</t>
  </si>
  <si>
    <t xml:space="preserve"> прибиральник виробничих приміщень</t>
  </si>
  <si>
    <t xml:space="preserve"> інженер</t>
  </si>
  <si>
    <t>оператор тваринницьких комплексів та механізованих ферм</t>
  </si>
  <si>
    <t>птахівник</t>
  </si>
  <si>
    <t xml:space="preserve"> інженер з охорони праці</t>
  </si>
  <si>
    <t xml:space="preserve"> юрисконсульт</t>
  </si>
  <si>
    <t xml:space="preserve"> механік</t>
  </si>
  <si>
    <t xml:space="preserve"> електрик дільниці</t>
  </si>
  <si>
    <t xml:space="preserve"> експедитор</t>
  </si>
  <si>
    <t xml:space="preserve"> сестра медична стаціонару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</si>
  <si>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</si>
  <si>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</si>
  <si>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</si>
  <si>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в'язальник схемних джгутів, кабелів та шнурів</t>
  </si>
  <si>
    <t>Станом на                         1 лютого 2020 р.</t>
  </si>
  <si>
    <t>Станом на                                        1 лютого 2020 р.</t>
  </si>
  <si>
    <r>
      <t xml:space="preserve">Чисельність безробітних,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</si>
  <si>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                 </t>
    </r>
    <r>
      <rPr>
        <i/>
        <sz val="12"/>
        <rFont val="Times New Roman"/>
        <family val="1"/>
      </rPr>
      <t>одиниць</t>
    </r>
  </si>
  <si>
    <t>Чисельність безробітних,                   осіб</t>
  </si>
  <si>
    <t>Кількість вакансій,               одиниць</t>
  </si>
  <si>
    <t>станом на 1 лютого 2020 року</t>
  </si>
  <si>
    <t>Січень</t>
  </si>
  <si>
    <t>Станом на 1 лютого</t>
  </si>
  <si>
    <t>2019 р.</t>
  </si>
  <si>
    <t>2020 р.</t>
  </si>
  <si>
    <t>головний металург</t>
  </si>
  <si>
    <t>технік (механік) авіаційний з експлуатації авіаційного устаткування об'єктивного контролю</t>
  </si>
  <si>
    <t>касир (в банку)</t>
  </si>
  <si>
    <t>оператор із штучного осіменіння тварин та птиці</t>
  </si>
  <si>
    <t xml:space="preserve"> слюсар з ремонту рухомого складу</t>
  </si>
  <si>
    <t xml:space="preserve"> інженер-конструктор</t>
  </si>
  <si>
    <t xml:space="preserve"> фельдшер</t>
  </si>
  <si>
    <t xml:space="preserve"> слюсар аварійно-відбудовних робіт</t>
  </si>
  <si>
    <t xml:space="preserve">Структура вакансій за узагальненими видами економічної діяльності  </t>
  </si>
  <si>
    <t>б/р для інфографіки</t>
  </si>
  <si>
    <t>ваканс для інфографіки</t>
  </si>
  <si>
    <t>вакансії</t>
  </si>
  <si>
    <t>безробітні</t>
  </si>
  <si>
    <t>%</t>
  </si>
  <si>
    <t>Б</t>
  </si>
  <si>
    <t>Усього</t>
  </si>
  <si>
    <t>01</t>
  </si>
  <si>
    <t xml:space="preserve">  у тому числi:</t>
  </si>
  <si>
    <t xml:space="preserve"> види економічної діяльності</t>
  </si>
  <si>
    <t>02</t>
  </si>
  <si>
    <t>03</t>
  </si>
  <si>
    <t>переробна промисловість (виробництво)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</si>
  <si>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</si>
  <si>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</si>
  <si>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</si>
  <si>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</si>
  <si>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</si>
  <si>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</si>
  <si>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</si>
  <si>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</si>
  <si>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</si>
  <si>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</si>
  <si>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</si>
  <si>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</si>
  <si>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державне управління й оборона; обов'язкове соціальне страхування</t>
  </si>
  <si>
    <t>16</t>
  </si>
  <si>
    <t>17</t>
  </si>
  <si>
    <t>18</t>
  </si>
  <si>
    <t>19</t>
  </si>
  <si>
    <t>20</t>
  </si>
  <si>
    <t>особи, які раніше не працювали</t>
  </si>
  <si>
    <t xml:space="preserve">Кількість вакансій та чисельність безробітних за професійними групами                                 </t>
  </si>
  <si>
    <t>січень 2019</t>
  </si>
  <si>
    <t>на 1 лютого 2019</t>
  </si>
  <si>
    <t>січень 2020</t>
  </si>
  <si>
    <t>на 1 лютого 2020</t>
  </si>
  <si>
    <t>січень   2020</t>
  </si>
  <si>
    <t>на 1  лютого  2020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</si>
  <si>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</si>
  <si>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</si>
  <si>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тракторист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</si>
  <si>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</si>
  <si>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</si>
  <si>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менеджер (управитель) із збуту</t>
  </si>
  <si>
    <t xml:space="preserve"> Соціальний працівник</t>
  </si>
  <si>
    <t xml:space="preserve"> головний бухгалтер</t>
  </si>
  <si>
    <t xml:space="preserve"> Електромонтер з експлуатації розподільних мереж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</si>
  <si>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</si>
  <si>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</si>
  <si>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Слюсар з ремонту колісних транспортних засобів</t>
  </si>
  <si>
    <t xml:space="preserve"> бетоняр</t>
  </si>
  <si>
    <t xml:space="preserve"> Маляр</t>
  </si>
  <si>
    <t>Січень 2020 р.</t>
  </si>
  <si>
    <t>Менеджер (управитель) з логістики</t>
  </si>
  <si>
    <t>Столяр-верстатник (будівельні роботи)</t>
  </si>
  <si>
    <t>командир взводу</t>
  </si>
  <si>
    <t>майстер зміни</t>
  </si>
  <si>
    <t>начальник виробництва</t>
  </si>
  <si>
    <t>Інспектор прикордонної служби</t>
  </si>
  <si>
    <t>музикант (у сквері, переході, нічному клубі, на вулиці, майдані)</t>
  </si>
  <si>
    <t>муляр</t>
  </si>
  <si>
    <t>електромонтажник силових мереж та електроустаткування</t>
  </si>
  <si>
    <t>машиніст бульдозера (будівельні роботи)</t>
  </si>
  <si>
    <t>машиніст бульдозера (гірничі роботи)</t>
  </si>
  <si>
    <t>майстер гірничий</t>
  </si>
  <si>
    <t>Юрист</t>
  </si>
  <si>
    <t>Монтажник з монтажу сталевих та залізобетонних конструкцій</t>
  </si>
  <si>
    <t>Поліцейський (інспектор) поліції особливого призначення</t>
  </si>
  <si>
    <t>покрівельник рулонних покрівель та покрівель із штучних матеріалів</t>
  </si>
  <si>
    <t>оператор верстатів з програмним керуванням</t>
  </si>
  <si>
    <t>апаратник апретування</t>
  </si>
  <si>
    <t>заступник начальника відділу</t>
  </si>
  <si>
    <t>формувальник склопластикових виробів</t>
  </si>
  <si>
    <t>Інспектор</t>
  </si>
  <si>
    <t>Машиніст тепловоза</t>
  </si>
  <si>
    <t>механік</t>
  </si>
  <si>
    <t>Слюсар з ремонту устаткування котельних та пилопідготовчих цехів</t>
  </si>
  <si>
    <t>налагоджувальник холодноштампувального устаткування</t>
  </si>
  <si>
    <t>Начальник цеху</t>
  </si>
  <si>
    <t>агроном</t>
  </si>
  <si>
    <t>Машиніст крана автомобільного</t>
  </si>
  <si>
    <t>лікар-офтальмолог</t>
  </si>
  <si>
    <t>механік виробництва</t>
  </si>
  <si>
    <t>електрик цеху</t>
  </si>
  <si>
    <t>слюсар з контрольно-вимірювальних приладів та автоматики (електромеханіка)</t>
  </si>
  <si>
    <t>слюсар з контрольно-вимірювальних приладів та автоматики (електроніка)</t>
  </si>
  <si>
    <t>інженер-технолог</t>
  </si>
  <si>
    <t>головний економіст</t>
  </si>
  <si>
    <t>інженер з механізації та автоматизації виробничих процесів</t>
  </si>
  <si>
    <t>Агроном-дослідник</t>
  </si>
  <si>
    <t>столяр будівельний</t>
  </si>
  <si>
    <t>Монтажник систем утеплення будівель</t>
  </si>
  <si>
    <t>слюсар з механоскладальних робіт</t>
  </si>
  <si>
    <t>гальванік</t>
  </si>
  <si>
    <t>машиніст екскаватора одноковшового</t>
  </si>
  <si>
    <t>машиніст автогрейдера</t>
  </si>
  <si>
    <t>слюсар з експлуатації та ремонту газового устаткування</t>
  </si>
  <si>
    <t>Начальник дільниці</t>
  </si>
  <si>
    <t>дефектоскопіст з ультразвукового контролю</t>
  </si>
  <si>
    <t>лікар-хірург</t>
  </si>
  <si>
    <t>інженер-програміст</t>
  </si>
  <si>
    <t>вантажник</t>
  </si>
  <si>
    <t>укладальник-пакувальник</t>
  </si>
  <si>
    <t>мийник-прибиральник рухомого складу</t>
  </si>
  <si>
    <t>комірник</t>
  </si>
  <si>
    <t>підсобний робітник</t>
  </si>
  <si>
    <t>робітник з благоустрою</t>
  </si>
  <si>
    <t>прибиральник територій</t>
  </si>
  <si>
    <t>верстатник клеєнаносного верстата</t>
  </si>
  <si>
    <t>прибиральник службових приміщень</t>
  </si>
  <si>
    <t>Робітник з комплексного обслуговування сільськогосподарського виробництва</t>
  </si>
  <si>
    <t>грибовод</t>
  </si>
  <si>
    <t>робітник фермерського господарства</t>
  </si>
  <si>
    <t>кролівник</t>
  </si>
  <si>
    <t>оператор машинного доїння</t>
  </si>
  <si>
    <t>робітник з догляду за тваринами</t>
  </si>
  <si>
    <t>Інструктор з індивідуального навчання водінню</t>
  </si>
  <si>
    <t>охоронник</t>
  </si>
  <si>
    <t>бармен</t>
  </si>
  <si>
    <t>кухар</t>
  </si>
  <si>
    <t>продавець непродовольчих товарів</t>
  </si>
  <si>
    <t>Молодша медична сестра (санітарка, санітарка-прибиральниця, санітарка-буфетниця та ін.)</t>
  </si>
  <si>
    <t>офіціант</t>
  </si>
  <si>
    <t>перукар (перукар - модельєр)</t>
  </si>
  <si>
    <t>макетник макетно-модельного проектування</t>
  </si>
  <si>
    <t>касир торговельного залу</t>
  </si>
  <si>
    <t>секретар</t>
  </si>
  <si>
    <t>діловод</t>
  </si>
  <si>
    <t>адміністратор</t>
  </si>
  <si>
    <t>оператор комп'ютерної верстки</t>
  </si>
  <si>
    <t>оператор диспетчерської служби</t>
  </si>
  <si>
    <t>Офісний службовець (систематизація документів)</t>
  </si>
  <si>
    <t>паспортист</t>
  </si>
  <si>
    <t>Касир-операціоніст</t>
  </si>
  <si>
    <t>електромеханік дільниці</t>
  </si>
  <si>
    <t>фельдшер</t>
  </si>
  <si>
    <t>електромеханік</t>
  </si>
  <si>
    <t>десинатор</t>
  </si>
  <si>
    <t xml:space="preserve"> заступник директора</t>
  </si>
  <si>
    <t xml:space="preserve"> Начальник відділу</t>
  </si>
  <si>
    <t xml:space="preserve"> директор (начальник, інший керівник) підприємства</t>
  </si>
  <si>
    <t xml:space="preserve"> керівник гуртка</t>
  </si>
  <si>
    <t xml:space="preserve"> Менеджер (управитель)</t>
  </si>
  <si>
    <t xml:space="preserve"> майстер</t>
  </si>
  <si>
    <t xml:space="preserve"> Начальник цеху</t>
  </si>
  <si>
    <t xml:space="preserve"> завідувач складу</t>
  </si>
  <si>
    <t xml:space="preserve"> лікар ветеринарної медицини</t>
  </si>
  <si>
    <t xml:space="preserve"> інженер-програміст</t>
  </si>
  <si>
    <t xml:space="preserve"> Викладач закладу вищої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</si>
  <si>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</si>
  <si>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</si>
  <si>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викладач-стажист</t>
  </si>
  <si>
    <t xml:space="preserve"> Мерчендайзер</t>
  </si>
  <si>
    <t xml:space="preserve"> сестра медична зі стоматології</t>
  </si>
  <si>
    <t xml:space="preserve"> молодший державний інспектор</t>
  </si>
  <si>
    <t xml:space="preserve"> Технік-електрик</t>
  </si>
  <si>
    <t xml:space="preserve"> технолог</t>
  </si>
  <si>
    <t xml:space="preserve"> оператор комп'ютерного набору</t>
  </si>
  <si>
    <t xml:space="preserve"> Листоноша (поштар)</t>
  </si>
  <si>
    <t xml:space="preserve"> Обліковець</t>
  </si>
  <si>
    <t xml:space="preserve"> оператор диспетчерської служби</t>
  </si>
  <si>
    <t xml:space="preserve"> секретар</t>
  </si>
  <si>
    <t xml:space="preserve"> касир (на підприємстві, в установі, організації)</t>
  </si>
  <si>
    <t xml:space="preserve"> касир (в банку)</t>
  </si>
  <si>
    <t xml:space="preserve"> оператор поштового зв'язку</t>
  </si>
  <si>
    <t xml:space="preserve"> секретар-друкарка</t>
  </si>
  <si>
    <t xml:space="preserve"> приймальник замовлень</t>
  </si>
  <si>
    <t xml:space="preserve"> діловод</t>
  </si>
  <si>
    <t xml:space="preserve"> паспортист</t>
  </si>
  <si>
    <t xml:space="preserve"> Касир-операціоніст</t>
  </si>
  <si>
    <t xml:space="preserve"> бармен</t>
  </si>
  <si>
    <t xml:space="preserve"> соціальний робітник</t>
  </si>
  <si>
    <t xml:space="preserve"> перукар (перукар - модельєр)</t>
  </si>
  <si>
    <t xml:space="preserve"> Манікюрник</t>
  </si>
  <si>
    <t xml:space="preserve"> Бариста</t>
  </si>
  <si>
    <t xml:space="preserve"> молодша медична сестра з догляду за хворими</t>
  </si>
  <si>
    <t xml:space="preserve"> Поліцейський (інспектор) поліції особливого призначення</t>
  </si>
  <si>
    <t xml:space="preserve"> дояр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</si>
  <si>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</si>
  <si>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</si>
  <si>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робітник з догляду за тваринами</t>
  </si>
  <si>
    <t xml:space="preserve"> Санітар (ветеринарна медицина)</t>
  </si>
  <si>
    <t xml:space="preserve"> оператор із штучного осіменіння тварин та птиці</t>
  </si>
  <si>
    <t xml:space="preserve"> свинар</t>
  </si>
  <si>
    <t xml:space="preserve"> оператор тваринницьких комплексів та механізованих ферм</t>
  </si>
  <si>
    <t xml:space="preserve"> лісоруб</t>
  </si>
  <si>
    <t xml:space="preserve"> плодоовочівник</t>
  </si>
  <si>
    <t xml:space="preserve"> робітник зеленого будівництва</t>
  </si>
  <si>
    <t xml:space="preserve"> садівник</t>
  </si>
  <si>
    <t xml:space="preserve"> слюсар з механоскладальних робіт</t>
  </si>
  <si>
    <t xml:space="preserve"> Електрозварник ручного зварювання</t>
  </si>
  <si>
    <t xml:space="preserve"> токар</t>
  </si>
  <si>
    <t xml:space="preserve"> машиніст (кочегар) котельної</t>
  </si>
  <si>
    <t xml:space="preserve"> водій навантажувача</t>
  </si>
  <si>
    <t xml:space="preserve"> Оператор устаткування з перероблення деревини</t>
  </si>
  <si>
    <t xml:space="preserve"> апаратник оброблення зерна</t>
  </si>
  <si>
    <t xml:space="preserve"> дорожній робітник.</t>
  </si>
  <si>
    <t xml:space="preserve"> машиніст насосних установок</t>
  </si>
  <si>
    <t xml:space="preserve"> оператор верстатів з програмним керуванням</t>
  </si>
  <si>
    <t xml:space="preserve"> різальник сировини</t>
  </si>
  <si>
    <t xml:space="preserve"> мийник-прибиральник рухомого складу</t>
  </si>
  <si>
    <t xml:space="preserve"> кухонний робітник</t>
  </si>
  <si>
    <t xml:space="preserve"> робітник з благоустрою</t>
  </si>
  <si>
    <t xml:space="preserve"> гардеробник</t>
  </si>
  <si>
    <t xml:space="preserve"> контролер енергонагляду</t>
  </si>
  <si>
    <t xml:space="preserve"> мийник посуду</t>
  </si>
  <si>
    <t>Черкаська область</t>
  </si>
  <si>
    <t xml:space="preserve">                                                                                                 (за видами економічної діяльності)                                                               одиниць</t>
  </si>
  <si>
    <t xml:space="preserve">                                                                                                                 (за професійними групами)                                                                                                               одиниць</t>
  </si>
  <si>
    <t>осіб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</si>
</sst>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#0"/>
    <numFmt numFmtId="175" formatCode="dd\.mm\.yyyy"/>
    <numFmt numFmtId="176" formatCode="_(* #,##0.00_);_(* \(#,##0.00\);_(* &quot;-&quot;??_);_(@_)"/>
    <numFmt numFmtId="177" formatCode="0.000"/>
    <numFmt numFmtId="178" formatCode="#,##0;[Red]#,##0"/>
    <numFmt numFmtId="179" formatCode="&quot;Так&quot;;&quot;Так&quot;;&quot;Ні&quot;"/>
    <numFmt numFmtId="180" formatCode="&quot;True&quot;;&quot;True&quot;;&quot;False&quot;"/>
    <numFmt numFmtId="181" formatCode="&quot;Увімк&quot;;&quot;Увімк&quot;;&quot;Вимк&quot;"/>
    <numFmt numFmtId="182" formatCode="[$¥€-2]\ ###,000_);[Red]\([$€-2]\ ###,000\)"/>
    <numFmt numFmtId="183" formatCode="0.0000"/>
    <numFmt numFmtId="184" formatCode="\X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4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5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b/>
      <sz val="11"/>
      <color rgb="FF3F3F3F"/>
      <name val="Calibri"/>
      <family val="2"/>
    </font>
    <font>
      <b/>
      <i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medium"/>
    </border>
    <border>
      <left style="thin"/>
      <right/>
      <top style="double"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8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8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8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7" fillId="0" borderId="0" xfId="502">
      <alignment/>
      <protection/>
    </xf>
    <xf numFmtId="0" fontId="9" fillId="0" borderId="0" xfId="523" applyFont="1" applyFill="1">
      <alignment/>
      <protection/>
    </xf>
    <xf numFmtId="0" fontId="46" fillId="0" borderId="0" xfId="523" applyFont="1" applyFill="1">
      <alignment/>
      <protection/>
    </xf>
    <xf numFmtId="0" fontId="46" fillId="0" borderId="0" xfId="523" applyFont="1" applyFill="1" applyAlignment="1">
      <alignment vertical="center"/>
      <protection/>
    </xf>
    <xf numFmtId="0" fontId="8" fillId="0" borderId="0" xfId="523" applyFont="1" applyFill="1">
      <alignment/>
      <protection/>
    </xf>
    <xf numFmtId="0" fontId="8" fillId="0" borderId="0" xfId="523" applyFont="1" applyFill="1" applyAlignment="1">
      <alignment wrapText="1"/>
      <protection/>
    </xf>
    <xf numFmtId="173" fontId="8" fillId="0" borderId="0" xfId="523" applyNumberFormat="1" applyFont="1" applyFill="1">
      <alignment/>
      <protection/>
    </xf>
    <xf numFmtId="0" fontId="3" fillId="0" borderId="0" xfId="523" applyFont="1" applyFill="1" applyAlignment="1">
      <alignment vertical="center"/>
      <protection/>
    </xf>
    <xf numFmtId="1" fontId="8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0" fontId="8" fillId="0" borderId="0" xfId="523" applyFont="1" applyFill="1" applyAlignment="1">
      <alignment vertical="center"/>
      <protection/>
    </xf>
    <xf numFmtId="0" fontId="8" fillId="0" borderId="0" xfId="523" applyFont="1" applyFill="1" applyAlignment="1">
      <alignment horizontal="center"/>
      <protection/>
    </xf>
    <xf numFmtId="3" fontId="51" fillId="0" borderId="0" xfId="523" applyNumberFormat="1" applyFont="1" applyFill="1" applyAlignment="1">
      <alignment horizontal="center" vertical="center"/>
      <protection/>
    </xf>
    <xf numFmtId="3" fontId="50" fillId="0" borderId="3" xfId="523" applyNumberFormat="1" applyFont="1" applyFill="1" applyBorder="1" applyAlignment="1">
      <alignment horizontal="center" vertical="center" wrapText="1"/>
      <protection/>
    </xf>
    <xf numFmtId="3" fontId="50" fillId="0" borderId="3" xfId="523" applyNumberFormat="1" applyFont="1" applyFill="1" applyBorder="1" applyAlignment="1">
      <alignment horizontal="center" vertical="center"/>
      <protection/>
    </xf>
    <xf numFmtId="3" fontId="8" fillId="0" borderId="0" xfId="523" applyNumberFormat="1" applyFont="1" applyFill="1">
      <alignment/>
      <protection/>
    </xf>
    <xf numFmtId="3" fontId="46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46" fillId="0" borderId="0" xfId="523" applyNumberFormat="1" applyFont="1" applyFill="1" applyAlignment="1">
      <alignment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0" fontId="54" fillId="0" borderId="0" xfId="523" applyFont="1" applyFill="1">
      <alignment/>
      <protection/>
    </xf>
    <xf numFmtId="0" fontId="44" fillId="0" borderId="0" xfId="523" applyFont="1" applyFill="1">
      <alignment/>
      <protection/>
    </xf>
    <xf numFmtId="0" fontId="50" fillId="0" borderId="0" xfId="523" applyFont="1" applyFill="1">
      <alignment/>
      <protection/>
    </xf>
    <xf numFmtId="3" fontId="50" fillId="0" borderId="0" xfId="523" applyNumberFormat="1" applyFont="1" applyFill="1" applyAlignment="1">
      <alignment vertical="center"/>
      <protection/>
    </xf>
    <xf numFmtId="173" fontId="50" fillId="0" borderId="0" xfId="523" applyNumberFormat="1" applyFont="1" applyFill="1">
      <alignment/>
      <protection/>
    </xf>
    <xf numFmtId="3" fontId="50" fillId="0" borderId="0" xfId="523" applyNumberFormat="1" applyFont="1" applyFill="1">
      <alignment/>
      <protection/>
    </xf>
    <xf numFmtId="3" fontId="9" fillId="0" borderId="3" xfId="523" applyNumberFormat="1" applyFont="1" applyFill="1" applyBorder="1" applyAlignment="1">
      <alignment horizontal="center" vertical="center" wrapText="1"/>
      <protection/>
    </xf>
    <xf numFmtId="0" fontId="2" fillId="0" borderId="0" xfId="502" applyFont="1">
      <alignment/>
      <protection/>
    </xf>
    <xf numFmtId="0" fontId="10" fillId="0" borderId="0" xfId="502" applyFont="1">
      <alignment/>
      <protection/>
    </xf>
    <xf numFmtId="0" fontId="52" fillId="0" borderId="0" xfId="502" applyFont="1">
      <alignment/>
      <protection/>
    </xf>
    <xf numFmtId="3" fontId="10" fillId="0" borderId="3" xfId="502" applyNumberFormat="1" applyFont="1" applyBorder="1" applyAlignment="1">
      <alignment horizontal="center" vertical="center" wrapText="1"/>
      <protection/>
    </xf>
    <xf numFmtId="2" fontId="2" fillId="0" borderId="0" xfId="502" applyNumberFormat="1" applyFont="1" applyAlignment="1">
      <alignment wrapText="1"/>
      <protection/>
    </xf>
    <xf numFmtId="3" fontId="2" fillId="0" borderId="0" xfId="502" applyNumberFormat="1" applyFont="1">
      <alignment/>
      <protection/>
    </xf>
    <xf numFmtId="0" fontId="2" fillId="0" borderId="0" xfId="502" applyFont="1" applyAlignment="1">
      <alignment horizontal="center"/>
      <protection/>
    </xf>
    <xf numFmtId="0" fontId="10" fillId="50" borderId="3" xfId="502" applyFont="1" applyFill="1" applyBorder="1" applyAlignment="1">
      <alignment horizontal="left" vertical="center" wrapText="1"/>
      <protection/>
    </xf>
    <xf numFmtId="0" fontId="10" fillId="0" borderId="3" xfId="502" applyFont="1" applyBorder="1" applyAlignment="1">
      <alignment horizontal="center" vertical="center" wrapText="1"/>
      <protection/>
    </xf>
    <xf numFmtId="0" fontId="10" fillId="0" borderId="3" xfId="502" applyFont="1" applyBorder="1" applyAlignment="1">
      <alignment horizontal="left" vertical="center" wrapText="1"/>
      <protection/>
    </xf>
    <xf numFmtId="0" fontId="10" fillId="0" borderId="3" xfId="502" applyFont="1" applyBorder="1" applyAlignment="1">
      <alignment vertical="center" wrapText="1"/>
      <protection/>
    </xf>
    <xf numFmtId="0" fontId="10" fillId="0" borderId="3" xfId="502" applyFont="1" applyBorder="1" applyAlignment="1">
      <alignment horizontal="left" wrapText="1"/>
      <protection/>
    </xf>
    <xf numFmtId="0" fontId="10" fillId="50" borderId="3" xfId="502" applyFont="1" applyFill="1" applyBorder="1" applyAlignment="1">
      <alignment horizontal="left" wrapText="1"/>
      <protection/>
    </xf>
    <xf numFmtId="3" fontId="10" fillId="0" borderId="0" xfId="502" applyNumberFormat="1" applyFont="1">
      <alignment/>
      <protection/>
    </xf>
    <xf numFmtId="0" fontId="10" fillId="50" borderId="22" xfId="502" applyFont="1" applyFill="1" applyBorder="1" applyAlignment="1">
      <alignment horizontal="left" vertical="center" wrapText="1"/>
      <protection/>
    </xf>
    <xf numFmtId="0" fontId="10" fillId="50" borderId="22" xfId="502" applyFont="1" applyFill="1" applyBorder="1" applyAlignment="1">
      <alignment horizontal="left" wrapText="1"/>
      <protection/>
    </xf>
    <xf numFmtId="0" fontId="49" fillId="0" borderId="0" xfId="523" applyFont="1" applyFill="1" applyAlignment="1">
      <alignment horizontal="center"/>
      <protection/>
    </xf>
    <xf numFmtId="3" fontId="10" fillId="50" borderId="3" xfId="502" applyNumberFormat="1" applyFont="1" applyFill="1" applyBorder="1" applyAlignment="1">
      <alignment horizontal="center" vertical="center" wrapText="1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4" fillId="0" borderId="3" xfId="523" applyFont="1" applyFill="1" applyBorder="1" applyAlignment="1">
      <alignment horizontal="center" vertical="center" wrapText="1"/>
      <protection/>
    </xf>
    <xf numFmtId="0" fontId="52" fillId="0" borderId="3" xfId="522" applyFont="1" applyBorder="1" applyAlignment="1">
      <alignment vertical="center" wrapText="1"/>
      <protection/>
    </xf>
    <xf numFmtId="3" fontId="9" fillId="0" borderId="3" xfId="523" applyNumberFormat="1" applyFont="1" applyFill="1" applyBorder="1" applyAlignment="1">
      <alignment horizontal="center" vertical="center"/>
      <protection/>
    </xf>
    <xf numFmtId="173" fontId="9" fillId="0" borderId="3" xfId="523" applyNumberFormat="1" applyFont="1" applyFill="1" applyBorder="1" applyAlignment="1">
      <alignment horizontal="center" vertical="center"/>
      <protection/>
    </xf>
    <xf numFmtId="0" fontId="53" fillId="0" borderId="3" xfId="522" applyFont="1" applyBorder="1" applyAlignment="1">
      <alignment vertical="center" wrapText="1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3" fontId="48" fillId="50" borderId="3" xfId="449" applyNumberFormat="1" applyFont="1" applyFill="1" applyBorder="1" applyAlignment="1">
      <alignment horizontal="center" vertical="center" wrapText="1"/>
      <protection/>
    </xf>
    <xf numFmtId="3" fontId="8" fillId="0" borderId="0" xfId="523" applyNumberFormat="1" applyFont="1" applyFill="1" applyAlignment="1">
      <alignment wrapText="1"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10" fillId="0" borderId="0" xfId="502" applyNumberFormat="1" applyFont="1" applyFill="1" applyAlignment="1">
      <alignment horizontal="center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0" fontId="2" fillId="0" borderId="0" xfId="502" applyFont="1" applyFill="1">
      <alignment/>
      <protection/>
    </xf>
    <xf numFmtId="0" fontId="10" fillId="0" borderId="3" xfId="502" applyFont="1" applyFill="1" applyBorder="1" applyAlignment="1">
      <alignment horizontal="center" vertical="center"/>
      <protection/>
    </xf>
    <xf numFmtId="0" fontId="10" fillId="0" borderId="0" xfId="502" applyFont="1" applyFill="1">
      <alignment/>
      <protection/>
    </xf>
    <xf numFmtId="3" fontId="10" fillId="50" borderId="22" xfId="502" applyNumberFormat="1" applyFont="1" applyFill="1" applyBorder="1" applyAlignment="1">
      <alignment horizontal="center" vertical="center" wrapText="1"/>
      <protection/>
    </xf>
    <xf numFmtId="3" fontId="10" fillId="0" borderId="22" xfId="502" applyNumberFormat="1" applyFont="1" applyBorder="1" applyAlignment="1">
      <alignment horizontal="center" vertical="center" wrapText="1"/>
      <protection/>
    </xf>
    <xf numFmtId="0" fontId="60" fillId="0" borderId="0" xfId="502" applyFont="1">
      <alignment/>
      <protection/>
    </xf>
    <xf numFmtId="0" fontId="10" fillId="0" borderId="22" xfId="502" applyFont="1" applyBorder="1" applyAlignment="1">
      <alignment horizontal="left" vertical="center" wrapText="1"/>
      <protection/>
    </xf>
    <xf numFmtId="0" fontId="10" fillId="0" borderId="23" xfId="502" applyFont="1" applyBorder="1" applyAlignment="1">
      <alignment horizontal="left" wrapText="1"/>
      <protection/>
    </xf>
    <xf numFmtId="3" fontId="10" fillId="0" borderId="23" xfId="502" applyNumberFormat="1" applyFont="1" applyBorder="1" applyAlignment="1">
      <alignment horizontal="center" vertical="center" wrapText="1"/>
      <protection/>
    </xf>
    <xf numFmtId="3" fontId="10" fillId="0" borderId="24" xfId="502" applyNumberFormat="1" applyFont="1" applyBorder="1" applyAlignment="1">
      <alignment horizontal="center" vertical="center" wrapText="1"/>
      <protection/>
    </xf>
    <xf numFmtId="3" fontId="6" fillId="0" borderId="25" xfId="502" applyNumberFormat="1" applyFont="1" applyBorder="1" applyAlignment="1">
      <alignment horizontal="center" vertical="center" wrapText="1"/>
      <protection/>
    </xf>
    <xf numFmtId="3" fontId="6" fillId="0" borderId="0" xfId="502" applyNumberFormat="1" applyFont="1">
      <alignment/>
      <protection/>
    </xf>
    <xf numFmtId="3" fontId="61" fillId="0" borderId="0" xfId="502" applyNumberFormat="1" applyFont="1">
      <alignment/>
      <protection/>
    </xf>
    <xf numFmtId="0" fontId="62" fillId="0" borderId="0" xfId="502" applyFont="1">
      <alignment/>
      <protection/>
    </xf>
    <xf numFmtId="3" fontId="50" fillId="0" borderId="24" xfId="523" applyNumberFormat="1" applyFont="1" applyFill="1" applyBorder="1" applyAlignment="1">
      <alignment horizontal="center" vertical="center"/>
      <protection/>
    </xf>
    <xf numFmtId="173" fontId="9" fillId="0" borderId="25" xfId="523" applyNumberFormat="1" applyFont="1" applyFill="1" applyBorder="1" applyAlignment="1">
      <alignment horizontal="center" vertical="center" wrapText="1"/>
      <protection/>
    </xf>
    <xf numFmtId="3" fontId="48" fillId="0" borderId="24" xfId="449" applyNumberFormat="1" applyFont="1" applyBorder="1" applyAlignment="1">
      <alignment horizontal="center" vertical="center" wrapText="1"/>
      <protection/>
    </xf>
    <xf numFmtId="3" fontId="9" fillId="0" borderId="24" xfId="523" applyNumberFormat="1" applyFont="1" applyFill="1" applyBorder="1" applyAlignment="1">
      <alignment horizontal="center" vertical="center" wrapText="1"/>
      <protection/>
    </xf>
    <xf numFmtId="3" fontId="10" fillId="0" borderId="24" xfId="449" applyNumberFormat="1" applyFont="1" applyBorder="1" applyAlignment="1" applyProtection="1">
      <alignment horizontal="center" vertical="center"/>
      <protection locked="0"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25" xfId="449" applyNumberFormat="1" applyFont="1" applyFill="1" applyBorder="1" applyAlignment="1">
      <alignment horizontal="center" vertical="center" wrapText="1"/>
      <protection/>
    </xf>
    <xf numFmtId="3" fontId="9" fillId="0" borderId="24" xfId="449" applyNumberFormat="1" applyFont="1" applyFill="1" applyBorder="1" applyAlignment="1">
      <alignment horizontal="center" vertical="center" wrapText="1"/>
      <protection/>
    </xf>
    <xf numFmtId="172" fontId="9" fillId="0" borderId="3" xfId="449" applyNumberFormat="1" applyFont="1" applyFill="1" applyBorder="1" applyAlignment="1">
      <alignment horizontal="center" vertical="center" wrapText="1"/>
      <protection/>
    </xf>
    <xf numFmtId="0" fontId="50" fillId="0" borderId="0" xfId="523" applyFont="1" applyFill="1">
      <alignment/>
      <protection/>
    </xf>
    <xf numFmtId="0" fontId="53" fillId="0" borderId="3" xfId="502" applyFont="1" applyFill="1" applyBorder="1" applyAlignment="1">
      <alignment horizontal="center" vertical="center"/>
      <protection/>
    </xf>
    <xf numFmtId="1" fontId="53" fillId="0" borderId="3" xfId="502" applyNumberFormat="1" applyFont="1" applyBorder="1" applyAlignment="1">
      <alignment horizontal="left" vertical="center" wrapText="1"/>
      <protection/>
    </xf>
    <xf numFmtId="3" fontId="53" fillId="0" borderId="3" xfId="502" applyNumberFormat="1" applyFont="1" applyFill="1" applyBorder="1" applyAlignment="1">
      <alignment horizontal="center" vertical="center"/>
      <protection/>
    </xf>
    <xf numFmtId="0" fontId="53" fillId="0" borderId="0" xfId="502" applyFont="1" applyAlignment="1">
      <alignment/>
      <protection/>
    </xf>
    <xf numFmtId="0" fontId="53" fillId="0" borderId="0" xfId="502" applyFont="1">
      <alignment/>
      <protection/>
    </xf>
    <xf numFmtId="2" fontId="53" fillId="0" borderId="3" xfId="502" applyNumberFormat="1" applyFont="1" applyBorder="1" applyAlignment="1">
      <alignment wrapText="1"/>
      <protection/>
    </xf>
    <xf numFmtId="0" fontId="63" fillId="0" borderId="0" xfId="502" applyFont="1">
      <alignment/>
      <protection/>
    </xf>
    <xf numFmtId="0" fontId="64" fillId="0" borderId="0" xfId="502" applyFont="1">
      <alignment/>
      <protection/>
    </xf>
    <xf numFmtId="0" fontId="50" fillId="0" borderId="0" xfId="523" applyFont="1" applyFill="1" applyAlignment="1">
      <alignment vertical="center"/>
      <protection/>
    </xf>
    <xf numFmtId="0" fontId="10" fillId="0" borderId="3" xfId="502" applyFont="1" applyFill="1" applyBorder="1" applyAlignment="1">
      <alignment horizontal="center"/>
      <protection/>
    </xf>
    <xf numFmtId="0" fontId="2" fillId="0" borderId="26" xfId="502" applyFont="1" applyBorder="1" applyAlignment="1">
      <alignment horizontal="center" vertical="center" wrapText="1"/>
      <protection/>
    </xf>
    <xf numFmtId="3" fontId="2" fillId="0" borderId="26" xfId="502" applyNumberFormat="1" applyFont="1" applyBorder="1" applyAlignment="1">
      <alignment horizontal="center" vertical="center" wrapText="1"/>
      <protection/>
    </xf>
    <xf numFmtId="3" fontId="2" fillId="0" borderId="27" xfId="502" applyNumberFormat="1" applyFont="1" applyBorder="1" applyAlignment="1">
      <alignment horizontal="center" vertical="center" wrapText="1"/>
      <protection/>
    </xf>
    <xf numFmtId="3" fontId="2" fillId="0" borderId="28" xfId="502" applyNumberFormat="1" applyFont="1" applyBorder="1" applyAlignment="1">
      <alignment horizontal="center" vertical="center" wrapText="1"/>
      <protection/>
    </xf>
    <xf numFmtId="0" fontId="9" fillId="0" borderId="26" xfId="523" applyFont="1" applyFill="1" applyBorder="1" applyAlignment="1">
      <alignment horizontal="center" vertical="center" wrapText="1"/>
      <protection/>
    </xf>
    <xf numFmtId="3" fontId="9" fillId="50" borderId="26" xfId="523" applyNumberFormat="1" applyFont="1" applyFill="1" applyBorder="1" applyAlignment="1">
      <alignment horizontal="center" vertical="center"/>
      <protection/>
    </xf>
    <xf numFmtId="173" fontId="9" fillId="0" borderId="27" xfId="523" applyNumberFormat="1" applyFont="1" applyFill="1" applyBorder="1" applyAlignment="1">
      <alignment horizontal="center" vertical="center" wrapText="1"/>
      <protection/>
    </xf>
    <xf numFmtId="3" fontId="89" fillId="50" borderId="28" xfId="523" applyNumberFormat="1" applyFont="1" applyFill="1" applyBorder="1" applyAlignment="1">
      <alignment horizontal="center" vertical="center"/>
      <protection/>
    </xf>
    <xf numFmtId="3" fontId="89" fillId="50" borderId="26" xfId="523" applyNumberFormat="1" applyFont="1" applyFill="1" applyBorder="1" applyAlignment="1">
      <alignment horizontal="center" vertical="center"/>
      <protection/>
    </xf>
    <xf numFmtId="173" fontId="9" fillId="0" borderId="26" xfId="523" applyNumberFormat="1" applyFont="1" applyFill="1" applyBorder="1" applyAlignment="1">
      <alignment horizontal="center" vertical="center" wrapText="1"/>
      <protection/>
    </xf>
    <xf numFmtId="0" fontId="44" fillId="0" borderId="26" xfId="523" applyFont="1" applyFill="1" applyBorder="1" applyAlignment="1">
      <alignment horizontal="center" vertical="center" wrapText="1"/>
      <protection/>
    </xf>
    <xf numFmtId="3" fontId="44" fillId="0" borderId="26" xfId="523" applyNumberFormat="1" applyFont="1" applyFill="1" applyBorder="1" applyAlignment="1">
      <alignment horizontal="center" vertical="center"/>
      <protection/>
    </xf>
    <xf numFmtId="173" fontId="44" fillId="0" borderId="27" xfId="523" applyNumberFormat="1" applyFont="1" applyFill="1" applyBorder="1" applyAlignment="1">
      <alignment horizontal="center" vertical="center" wrapText="1"/>
      <protection/>
    </xf>
    <xf numFmtId="173" fontId="44" fillId="0" borderId="26" xfId="523" applyNumberFormat="1" applyFont="1" applyFill="1" applyBorder="1" applyAlignment="1">
      <alignment horizontal="center" vertical="center"/>
      <protection/>
    </xf>
    <xf numFmtId="0" fontId="10" fillId="0" borderId="26" xfId="502" applyFont="1" applyFill="1" applyBorder="1" applyAlignment="1">
      <alignment horizontal="center"/>
      <protection/>
    </xf>
    <xf numFmtId="0" fontId="53" fillId="0" borderId="26" xfId="502" applyFont="1" applyFill="1" applyBorder="1" applyAlignment="1">
      <alignment horizontal="center" vertical="center"/>
      <protection/>
    </xf>
    <xf numFmtId="0" fontId="2" fillId="0" borderId="29" xfId="502" applyFont="1" applyFill="1" applyBorder="1" applyAlignment="1">
      <alignment horizontal="center" vertical="center"/>
      <protection/>
    </xf>
    <xf numFmtId="2" fontId="10" fillId="0" borderId="29" xfId="502" applyNumberFormat="1" applyFont="1" applyBorder="1" applyAlignment="1">
      <alignment horizontal="center" vertical="center" wrapText="1"/>
      <protection/>
    </xf>
    <xf numFmtId="3" fontId="4" fillId="0" borderId="29" xfId="502" applyNumberFormat="1" applyFont="1" applyFill="1" applyBorder="1" applyAlignment="1">
      <alignment horizontal="center" vertical="center" wrapText="1"/>
      <protection/>
    </xf>
    <xf numFmtId="0" fontId="10" fillId="0" borderId="29" xfId="502" applyFont="1" applyBorder="1" applyAlignment="1">
      <alignment horizontal="center" vertical="center" wrapText="1"/>
      <protection/>
    </xf>
    <xf numFmtId="3" fontId="4" fillId="0" borderId="29" xfId="502" applyNumberFormat="1" applyFont="1" applyBorder="1" applyAlignment="1">
      <alignment horizontal="center" vertical="center" wrapText="1"/>
      <protection/>
    </xf>
    <xf numFmtId="0" fontId="44" fillId="0" borderId="26" xfId="523" applyFont="1" applyFill="1" applyBorder="1" applyAlignment="1">
      <alignment horizontal="center" vertical="center" wrapText="1"/>
      <protection/>
    </xf>
    <xf numFmtId="3" fontId="44" fillId="0" borderId="26" xfId="523" applyNumberFormat="1" applyFont="1" applyFill="1" applyBorder="1" applyAlignment="1">
      <alignment horizontal="center" vertical="center"/>
      <protection/>
    </xf>
    <xf numFmtId="3" fontId="44" fillId="0" borderId="26" xfId="523" applyNumberFormat="1" applyFont="1" applyFill="1" applyBorder="1" applyAlignment="1">
      <alignment horizontal="center" vertical="center" wrapText="1"/>
      <protection/>
    </xf>
    <xf numFmtId="178" fontId="10" fillId="0" borderId="3" xfId="449" applyNumberFormat="1" applyFont="1" applyFill="1" applyBorder="1" applyAlignment="1">
      <alignment horizontal="center" vertical="center"/>
      <protection/>
    </xf>
    <xf numFmtId="178" fontId="10" fillId="0" borderId="24" xfId="449" applyNumberFormat="1" applyFont="1" applyFill="1" applyBorder="1" applyAlignment="1">
      <alignment horizontal="center" vertical="center"/>
      <protection/>
    </xf>
    <xf numFmtId="0" fontId="43" fillId="0" borderId="0" xfId="502" applyFont="1" applyFill="1" applyAlignment="1">
      <alignment horizontal="center" vertical="center" wrapText="1"/>
      <protection/>
    </xf>
    <xf numFmtId="2" fontId="10" fillId="0" borderId="0" xfId="502" applyNumberFormat="1" applyFont="1" applyFill="1" applyAlignment="1">
      <alignment wrapText="1"/>
      <protection/>
    </xf>
    <xf numFmtId="0" fontId="6" fillId="0" borderId="0" xfId="502" applyFont="1" applyFill="1">
      <alignment/>
      <protection/>
    </xf>
    <xf numFmtId="0" fontId="5" fillId="0" borderId="0" xfId="502" applyFont="1" applyFill="1">
      <alignment/>
      <protection/>
    </xf>
    <xf numFmtId="2" fontId="10" fillId="0" borderId="26" xfId="502" applyNumberFormat="1" applyFont="1" applyFill="1" applyBorder="1" applyAlignment="1">
      <alignment horizontal="center" vertical="center" wrapText="1"/>
      <protection/>
    </xf>
    <xf numFmtId="0" fontId="10" fillId="0" borderId="26" xfId="502" applyFont="1" applyFill="1" applyBorder="1" applyAlignment="1">
      <alignment horizontal="center" vertical="center" wrapText="1"/>
      <protection/>
    </xf>
    <xf numFmtId="0" fontId="10" fillId="0" borderId="27" xfId="502" applyFont="1" applyFill="1" applyBorder="1" applyAlignment="1">
      <alignment horizontal="center" vertical="center" wrapText="1"/>
      <protection/>
    </xf>
    <xf numFmtId="0" fontId="10" fillId="0" borderId="28" xfId="502" applyFont="1" applyFill="1" applyBorder="1" applyAlignment="1">
      <alignment horizontal="center" vertical="center" wrapText="1"/>
      <protection/>
    </xf>
    <xf numFmtId="2" fontId="10" fillId="0" borderId="3" xfId="502" applyNumberFormat="1" applyFont="1" applyFill="1" applyBorder="1" applyAlignment="1">
      <alignment horizontal="left" vertical="center" wrapText="1"/>
      <protection/>
    </xf>
    <xf numFmtId="3" fontId="10" fillId="0" borderId="3" xfId="502" applyNumberFormat="1" applyFont="1" applyFill="1" applyBorder="1" applyAlignment="1">
      <alignment horizontal="center" vertical="center" wrapText="1"/>
      <protection/>
    </xf>
    <xf numFmtId="3" fontId="6" fillId="0" borderId="25" xfId="502" applyNumberFormat="1" applyFont="1" applyFill="1" applyBorder="1" applyAlignment="1">
      <alignment horizontal="center" vertical="center" wrapText="1"/>
      <protection/>
    </xf>
    <xf numFmtId="3" fontId="10" fillId="0" borderId="24" xfId="502" applyNumberFormat="1" applyFont="1" applyFill="1" applyBorder="1" applyAlignment="1">
      <alignment horizontal="center" vertical="center" wrapText="1"/>
      <protection/>
    </xf>
    <xf numFmtId="3" fontId="10" fillId="0" borderId="0" xfId="502" applyNumberFormat="1" applyFont="1" applyFill="1" applyAlignment="1">
      <alignment/>
      <protection/>
    </xf>
    <xf numFmtId="0" fontId="10" fillId="0" borderId="0" xfId="502" applyFont="1" applyFill="1" applyAlignment="1">
      <alignment/>
      <protection/>
    </xf>
    <xf numFmtId="2" fontId="10" fillId="0" borderId="3" xfId="502" applyNumberFormat="1" applyFont="1" applyFill="1" applyBorder="1" applyAlignment="1">
      <alignment horizontal="left" wrapText="1"/>
      <protection/>
    </xf>
    <xf numFmtId="3" fontId="10" fillId="0" borderId="3" xfId="502" applyNumberFormat="1" applyFont="1" applyFill="1" applyBorder="1" applyAlignment="1">
      <alignment horizontal="center" vertical="center"/>
      <protection/>
    </xf>
    <xf numFmtId="3" fontId="10" fillId="0" borderId="24" xfId="502" applyNumberFormat="1" applyFont="1" applyFill="1" applyBorder="1" applyAlignment="1">
      <alignment horizontal="center" vertical="center"/>
      <protection/>
    </xf>
    <xf numFmtId="2" fontId="10" fillId="0" borderId="3" xfId="502" applyNumberFormat="1" applyFont="1" applyFill="1" applyBorder="1" applyAlignment="1">
      <alignment vertical="center" wrapText="1"/>
      <protection/>
    </xf>
    <xf numFmtId="2" fontId="10" fillId="0" borderId="3" xfId="502" applyNumberFormat="1" applyFont="1" applyFill="1" applyBorder="1" applyAlignment="1">
      <alignment wrapText="1"/>
      <protection/>
    </xf>
    <xf numFmtId="0" fontId="10" fillId="0" borderId="24" xfId="502" applyFont="1" applyFill="1" applyBorder="1" applyAlignment="1">
      <alignment horizontal="center"/>
      <protection/>
    </xf>
    <xf numFmtId="0" fontId="50" fillId="0" borderId="0" xfId="523" applyFont="1" applyFill="1" applyAlignment="1">
      <alignment vertical="center"/>
      <protection/>
    </xf>
    <xf numFmtId="0" fontId="46" fillId="0" borderId="30" xfId="523" applyFont="1" applyFill="1" applyBorder="1" applyAlignment="1">
      <alignment wrapText="1"/>
      <protection/>
    </xf>
    <xf numFmtId="1" fontId="44" fillId="0" borderId="31" xfId="449" applyNumberFormat="1" applyFont="1" applyFill="1" applyBorder="1" applyAlignment="1">
      <alignment horizontal="center" vertical="center" wrapText="1"/>
      <protection/>
    </xf>
    <xf numFmtId="1" fontId="44" fillId="0" borderId="32" xfId="449" applyNumberFormat="1" applyFont="1" applyFill="1" applyBorder="1" applyAlignment="1">
      <alignment horizontal="center" vertical="center" wrapText="1"/>
      <protection/>
    </xf>
    <xf numFmtId="0" fontId="46" fillId="0" borderId="33" xfId="523" applyFont="1" applyFill="1" applyBorder="1" applyAlignment="1">
      <alignment wrapText="1"/>
      <protection/>
    </xf>
    <xf numFmtId="0" fontId="10" fillId="0" borderId="3" xfId="502" applyFont="1" applyFill="1" applyBorder="1" applyAlignment="1">
      <alignment horizontal="left" vertical="center" wrapText="1"/>
      <protection/>
    </xf>
    <xf numFmtId="3" fontId="90" fillId="0" borderId="3" xfId="523" applyNumberFormat="1" applyFont="1" applyFill="1" applyBorder="1" applyAlignment="1">
      <alignment horizontal="center" vertical="center"/>
      <protection/>
    </xf>
    <xf numFmtId="0" fontId="46" fillId="0" borderId="30" xfId="523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2" fillId="51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61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6" fillId="0" borderId="22" xfId="0" applyFont="1" applyFill="1" applyBorder="1" applyAlignment="1">
      <alignment horizontal="center"/>
    </xf>
    <xf numFmtId="49" fontId="66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6" fillId="0" borderId="26" xfId="0" applyFont="1" applyFill="1" applyBorder="1" applyAlignment="1">
      <alignment horizontal="center"/>
    </xf>
    <xf numFmtId="49" fontId="66" fillId="0" borderId="27" xfId="0" applyNumberFormat="1" applyFont="1" applyFill="1" applyBorder="1" applyAlignment="1">
      <alignment horizontal="center" vertical="center" wrapText="1"/>
    </xf>
    <xf numFmtId="0" fontId="68" fillId="0" borderId="34" xfId="523" applyFont="1" applyFill="1" applyBorder="1" applyAlignment="1">
      <alignment horizontal="center" vertical="center" wrapText="1"/>
      <protection/>
    </xf>
    <xf numFmtId="0" fontId="68" fillId="0" borderId="29" xfId="523" applyFont="1" applyFill="1" applyBorder="1" applyAlignment="1">
      <alignment horizontal="center" vertical="center" wrapText="1"/>
      <protection/>
    </xf>
    <xf numFmtId="0" fontId="68" fillId="0" borderId="35" xfId="523" applyFont="1" applyFill="1" applyBorder="1" applyAlignment="1">
      <alignment horizontal="center" vertical="center" wrapText="1"/>
      <protection/>
    </xf>
    <xf numFmtId="0" fontId="68" fillId="0" borderId="36" xfId="523" applyFont="1" applyFill="1" applyBorder="1" applyAlignment="1">
      <alignment horizontal="center" vertical="center" wrapText="1"/>
      <protection/>
    </xf>
    <xf numFmtId="0" fontId="68" fillId="0" borderId="30" xfId="523" applyFont="1" applyFill="1" applyBorder="1" applyAlignment="1">
      <alignment horizontal="center" vertical="center" wrapText="1"/>
      <protection/>
    </xf>
    <xf numFmtId="0" fontId="68" fillId="0" borderId="37" xfId="523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/>
    </xf>
    <xf numFmtId="0" fontId="2" fillId="51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Continuous" vertical="center"/>
    </xf>
    <xf numFmtId="49" fontId="2" fillId="0" borderId="3" xfId="0" applyNumberFormat="1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6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51" borderId="3" xfId="0" applyFont="1" applyFill="1" applyBorder="1" applyAlignment="1">
      <alignment vertical="center"/>
    </xf>
    <xf numFmtId="0" fontId="69" fillId="0" borderId="22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Continuous"/>
    </xf>
    <xf numFmtId="3" fontId="62" fillId="0" borderId="3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91" fillId="27" borderId="41" xfId="407" applyNumberFormat="1" applyFont="1" applyBorder="1" applyAlignment="1">
      <alignment/>
    </xf>
    <xf numFmtId="0" fontId="2" fillId="51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Continuous"/>
    </xf>
    <xf numFmtId="3" fontId="2" fillId="0" borderId="3" xfId="0" applyNumberFormat="1" applyFont="1" applyFill="1" applyBorder="1" applyAlignment="1">
      <alignment horizontal="center"/>
    </xf>
    <xf numFmtId="1" fontId="62" fillId="0" borderId="3" xfId="0" applyNumberFormat="1" applyFont="1" applyFill="1" applyBorder="1" applyAlignment="1">
      <alignment/>
    </xf>
    <xf numFmtId="0" fontId="70" fillId="0" borderId="2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Continuous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Continuous"/>
    </xf>
    <xf numFmtId="3" fontId="2" fillId="0" borderId="3" xfId="0" applyNumberFormat="1" applyFont="1" applyFill="1" applyBorder="1" applyAlignment="1">
      <alignment/>
    </xf>
    <xf numFmtId="1" fontId="6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73" fontId="2" fillId="0" borderId="3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 vertical="center" wrapText="1"/>
    </xf>
    <xf numFmtId="173" fontId="2" fillId="51" borderId="3" xfId="0" applyNumberFormat="1" applyFont="1" applyFill="1" applyBorder="1" applyAlignment="1">
      <alignment/>
    </xf>
    <xf numFmtId="173" fontId="2" fillId="52" borderId="3" xfId="0" applyNumberFormat="1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2" fillId="0" borderId="0" xfId="0" applyFont="1" applyFill="1" applyAlignment="1">
      <alignment/>
    </xf>
    <xf numFmtId="0" fontId="2" fillId="51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51" borderId="0" xfId="0" applyFill="1" applyAlignment="1">
      <alignment/>
    </xf>
    <xf numFmtId="0" fontId="0" fillId="0" borderId="0" xfId="0" applyFill="1" applyAlignment="1">
      <alignment/>
    </xf>
    <xf numFmtId="0" fontId="68" fillId="0" borderId="26" xfId="523" applyFont="1" applyFill="1" applyBorder="1" applyAlignment="1">
      <alignment horizontal="center" vertical="center" wrapText="1"/>
      <protection/>
    </xf>
    <xf numFmtId="0" fontId="68" fillId="0" borderId="45" xfId="523" applyFont="1" applyFill="1" applyBorder="1" applyAlignment="1">
      <alignment horizontal="center" vertical="center" wrapText="1"/>
      <protection/>
    </xf>
    <xf numFmtId="0" fontId="68" fillId="0" borderId="38" xfId="523" applyFont="1" applyFill="1" applyBorder="1" applyAlignment="1">
      <alignment horizontal="center" vertical="center" wrapText="1"/>
      <protection/>
    </xf>
    <xf numFmtId="0" fontId="68" fillId="0" borderId="23" xfId="523" applyFont="1" applyFill="1" applyBorder="1" applyAlignment="1">
      <alignment horizontal="center" vertical="center" wrapText="1"/>
      <protection/>
    </xf>
    <xf numFmtId="0" fontId="44" fillId="0" borderId="46" xfId="523" applyFont="1" applyFill="1" applyBorder="1" applyAlignment="1">
      <alignment horizontal="center" vertical="center" wrapText="1"/>
      <protection/>
    </xf>
    <xf numFmtId="0" fontId="52" fillId="0" borderId="46" xfId="522" applyFont="1" applyBorder="1" applyAlignment="1">
      <alignment vertical="center" wrapText="1"/>
      <protection/>
    </xf>
    <xf numFmtId="3" fontId="3" fillId="0" borderId="3" xfId="523" applyNumberFormat="1" applyFont="1" applyFill="1" applyBorder="1" applyAlignment="1">
      <alignment horizontal="right" vertical="center"/>
      <protection/>
    </xf>
    <xf numFmtId="3" fontId="3" fillId="0" borderId="25" xfId="523" applyNumberFormat="1" applyFont="1" applyFill="1" applyBorder="1" applyAlignment="1">
      <alignment horizontal="right" vertical="center"/>
      <protection/>
    </xf>
    <xf numFmtId="3" fontId="10" fillId="0" borderId="47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51" borderId="0" xfId="0" applyNumberFormat="1" applyFill="1" applyAlignment="1">
      <alignment/>
    </xf>
    <xf numFmtId="3" fontId="3" fillId="0" borderId="22" xfId="523" applyNumberFormat="1" applyFont="1" applyFill="1" applyBorder="1" applyAlignment="1">
      <alignment horizontal="right" vertical="center"/>
      <protection/>
    </xf>
    <xf numFmtId="3" fontId="3" fillId="0" borderId="48" xfId="523" applyNumberFormat="1" applyFont="1" applyFill="1" applyBorder="1" applyAlignment="1">
      <alignment horizontal="right" vertical="center"/>
      <protection/>
    </xf>
    <xf numFmtId="3" fontId="10" fillId="0" borderId="49" xfId="0" applyNumberFormat="1" applyFont="1" applyBorder="1" applyAlignment="1">
      <alignment horizontal="right" vertical="center" wrapText="1"/>
    </xf>
    <xf numFmtId="0" fontId="52" fillId="0" borderId="50" xfId="522" applyFont="1" applyBorder="1" applyAlignment="1">
      <alignment vertical="center" wrapText="1"/>
      <protection/>
    </xf>
    <xf numFmtId="3" fontId="3" fillId="0" borderId="29" xfId="523" applyNumberFormat="1" applyFont="1" applyFill="1" applyBorder="1" applyAlignment="1">
      <alignment horizontal="right" vertical="center"/>
      <protection/>
    </xf>
    <xf numFmtId="3" fontId="3" fillId="0" borderId="51" xfId="523" applyNumberFormat="1" applyFont="1" applyFill="1" applyBorder="1" applyAlignment="1">
      <alignment horizontal="right" vertical="center"/>
      <protection/>
    </xf>
    <xf numFmtId="3" fontId="10" fillId="0" borderId="35" xfId="0" applyNumberFormat="1" applyFont="1" applyBorder="1" applyAlignment="1">
      <alignment horizontal="right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3" fontId="3" fillId="0" borderId="0" xfId="523" applyNumberFormat="1" applyFont="1" applyFill="1" applyBorder="1" applyAlignment="1">
      <alignment horizontal="center" vertical="center"/>
      <protection/>
    </xf>
    <xf numFmtId="3" fontId="9" fillId="0" borderId="3" xfId="523" applyNumberFormat="1" applyFont="1" applyFill="1" applyBorder="1" applyAlignment="1">
      <alignment horizontal="center" vertical="center"/>
      <protection/>
    </xf>
    <xf numFmtId="3" fontId="9" fillId="0" borderId="47" xfId="523" applyNumberFormat="1" applyFont="1" applyFill="1" applyBorder="1" applyAlignment="1">
      <alignment horizontal="center" vertical="center"/>
      <protection/>
    </xf>
    <xf numFmtId="3" fontId="3" fillId="0" borderId="52" xfId="523" applyNumberFormat="1" applyFont="1" applyFill="1" applyBorder="1" applyAlignment="1">
      <alignment horizontal="right" vertical="center"/>
      <protection/>
    </xf>
    <xf numFmtId="3" fontId="3" fillId="0" borderId="53" xfId="523" applyNumberFormat="1" applyFont="1" applyFill="1" applyBorder="1" applyAlignment="1">
      <alignment horizontal="right" vertical="center"/>
      <protection/>
    </xf>
    <xf numFmtId="3" fontId="3" fillId="0" borderId="54" xfId="523" applyNumberFormat="1" applyFont="1" applyFill="1" applyBorder="1" applyAlignment="1">
      <alignment horizontal="right" vertical="center"/>
      <protection/>
    </xf>
    <xf numFmtId="3" fontId="3" fillId="0" borderId="36" xfId="523" applyNumberFormat="1" applyFont="1" applyFill="1" applyBorder="1" applyAlignment="1">
      <alignment horizontal="right" vertical="center"/>
      <protection/>
    </xf>
    <xf numFmtId="0" fontId="3" fillId="0" borderId="0" xfId="523" applyFont="1" applyFill="1" applyAlignment="1">
      <alignment wrapText="1"/>
      <protection/>
    </xf>
    <xf numFmtId="0" fontId="3" fillId="0" borderId="0" xfId="523" applyFont="1" applyFill="1" applyAlignment="1">
      <alignment horizontal="right" wrapText="1"/>
      <protection/>
    </xf>
    <xf numFmtId="3" fontId="9" fillId="0" borderId="52" xfId="523" applyNumberFormat="1" applyFont="1" applyFill="1" applyBorder="1" applyAlignment="1">
      <alignment horizontal="right" vertical="center"/>
      <protection/>
    </xf>
    <xf numFmtId="3" fontId="9" fillId="0" borderId="3" xfId="523" applyNumberFormat="1" applyFont="1" applyFill="1" applyBorder="1" applyAlignment="1">
      <alignment horizontal="right" vertical="center"/>
      <protection/>
    </xf>
    <xf numFmtId="3" fontId="9" fillId="0" borderId="25" xfId="523" applyNumberFormat="1" applyFont="1" applyFill="1" applyBorder="1" applyAlignment="1">
      <alignment horizontal="right" vertical="center"/>
      <protection/>
    </xf>
    <xf numFmtId="3" fontId="9" fillId="0" borderId="55" xfId="523" applyNumberFormat="1" applyFont="1" applyFill="1" applyBorder="1" applyAlignment="1">
      <alignment horizontal="right" vertical="center"/>
      <protection/>
    </xf>
    <xf numFmtId="3" fontId="10" fillId="0" borderId="56" xfId="0" applyNumberFormat="1" applyFont="1" applyBorder="1" applyAlignment="1">
      <alignment horizontal="right" vertical="center" wrapText="1"/>
    </xf>
    <xf numFmtId="3" fontId="10" fillId="0" borderId="57" xfId="0" applyNumberFormat="1" applyFont="1" applyBorder="1" applyAlignment="1">
      <alignment horizontal="right" vertical="center" wrapText="1"/>
    </xf>
    <xf numFmtId="3" fontId="50" fillId="0" borderId="26" xfId="523" applyNumberFormat="1" applyFont="1" applyFill="1" applyBorder="1" applyAlignment="1">
      <alignment horizontal="center" vertical="center"/>
      <protection/>
    </xf>
    <xf numFmtId="173" fontId="3" fillId="0" borderId="3" xfId="523" applyNumberFormat="1" applyFont="1" applyFill="1" applyBorder="1" applyAlignment="1">
      <alignment horizontal="center" vertical="center" wrapText="1"/>
      <protection/>
    </xf>
    <xf numFmtId="173" fontId="3" fillId="0" borderId="25" xfId="523" applyNumberFormat="1" applyFont="1" applyFill="1" applyBorder="1" applyAlignment="1">
      <alignment horizontal="center" vertical="center" wrapText="1"/>
      <protection/>
    </xf>
    <xf numFmtId="173" fontId="3" fillId="0" borderId="25" xfId="449" applyNumberFormat="1" applyFont="1" applyFill="1" applyBorder="1" applyAlignment="1">
      <alignment horizontal="center" vertical="center" wrapText="1"/>
      <protection/>
    </xf>
    <xf numFmtId="172" fontId="3" fillId="0" borderId="3" xfId="449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47" fillId="0" borderId="0" xfId="523" applyFont="1" applyFill="1" applyAlignment="1">
      <alignment horizontal="center"/>
      <protection/>
    </xf>
    <xf numFmtId="0" fontId="9" fillId="0" borderId="37" xfId="523" applyFont="1" applyFill="1" applyBorder="1" applyAlignment="1">
      <alignment horizontal="center" vertical="center" wrapText="1"/>
      <protection/>
    </xf>
    <xf numFmtId="0" fontId="9" fillId="0" borderId="58" xfId="523" applyFont="1" applyFill="1" applyBorder="1" applyAlignment="1">
      <alignment horizontal="center" vertical="center" wrapText="1"/>
      <protection/>
    </xf>
    <xf numFmtId="0" fontId="9" fillId="0" borderId="30" xfId="523" applyFont="1" applyFill="1" applyBorder="1" applyAlignment="1">
      <alignment horizontal="center" vertical="center" wrapText="1"/>
      <protection/>
    </xf>
    <xf numFmtId="0" fontId="9" fillId="0" borderId="33" xfId="523" applyFont="1" applyFill="1" applyBorder="1" applyAlignment="1">
      <alignment horizontal="center" vertical="center" wrapText="1"/>
      <protection/>
    </xf>
    <xf numFmtId="1" fontId="44" fillId="0" borderId="59" xfId="449" applyNumberFormat="1" applyFont="1" applyFill="1" applyBorder="1" applyAlignment="1">
      <alignment horizontal="center" vertical="center" wrapText="1"/>
      <protection/>
    </xf>
    <xf numFmtId="1" fontId="44" fillId="0" borderId="60" xfId="449" applyNumberFormat="1" applyFont="1" applyFill="1" applyBorder="1" applyAlignment="1">
      <alignment horizontal="center" vertical="center" wrapText="1"/>
      <protection/>
    </xf>
    <xf numFmtId="1" fontId="44" fillId="0" borderId="61" xfId="449" applyNumberFormat="1" applyFont="1" applyBorder="1" applyAlignment="1">
      <alignment horizontal="center" vertical="center" wrapText="1"/>
      <protection/>
    </xf>
    <xf numFmtId="1" fontId="44" fillId="0" borderId="60" xfId="449" applyNumberFormat="1" applyFont="1" applyBorder="1" applyAlignment="1">
      <alignment horizontal="center" vertical="center" wrapText="1"/>
      <protection/>
    </xf>
    <xf numFmtId="0" fontId="5" fillId="0" borderId="62" xfId="502" applyFont="1" applyFill="1" applyBorder="1" applyAlignment="1">
      <alignment horizontal="center" vertical="center" wrapText="1"/>
      <protection/>
    </xf>
    <xf numFmtId="0" fontId="5" fillId="0" borderId="63" xfId="502" applyFont="1" applyFill="1" applyBorder="1" applyAlignment="1">
      <alignment horizontal="center" vertical="center" wrapText="1"/>
      <protection/>
    </xf>
    <xf numFmtId="0" fontId="5" fillId="0" borderId="64" xfId="502" applyFont="1" applyFill="1" applyBorder="1" applyAlignment="1">
      <alignment horizontal="center" vertical="center" wrapText="1"/>
      <protection/>
    </xf>
    <xf numFmtId="0" fontId="5" fillId="0" borderId="65" xfId="502" applyNumberFormat="1" applyFont="1" applyFill="1" applyBorder="1" applyAlignment="1">
      <alignment horizontal="center" vertical="center" wrapText="1"/>
      <protection/>
    </xf>
    <xf numFmtId="0" fontId="5" fillId="0" borderId="66" xfId="502" applyNumberFormat="1" applyFont="1" applyFill="1" applyBorder="1" applyAlignment="1">
      <alignment horizontal="center" vertical="center" wrapText="1"/>
      <protection/>
    </xf>
    <xf numFmtId="0" fontId="4" fillId="0" borderId="3" xfId="502" applyFont="1" applyFill="1" applyBorder="1" applyAlignment="1">
      <alignment horizontal="center" vertical="center" wrapText="1"/>
      <protection/>
    </xf>
    <xf numFmtId="0" fontId="4" fillId="0" borderId="31" xfId="502" applyFont="1" applyFill="1" applyBorder="1" applyAlignment="1">
      <alignment horizontal="center" vertical="center" wrapText="1"/>
      <protection/>
    </xf>
    <xf numFmtId="0" fontId="43" fillId="0" borderId="0" xfId="502" applyFont="1" applyFill="1" applyAlignment="1">
      <alignment horizontal="center" vertical="center" wrapText="1"/>
      <protection/>
    </xf>
    <xf numFmtId="0" fontId="10" fillId="0" borderId="67" xfId="502" applyFont="1" applyFill="1" applyBorder="1" applyAlignment="1">
      <alignment horizontal="center"/>
      <protection/>
    </xf>
    <xf numFmtId="0" fontId="10" fillId="0" borderId="3" xfId="502" applyFont="1" applyFill="1" applyBorder="1" applyAlignment="1">
      <alignment horizontal="center"/>
      <protection/>
    </xf>
    <xf numFmtId="0" fontId="10" fillId="0" borderId="31" xfId="502" applyFont="1" applyFill="1" applyBorder="1" applyAlignment="1">
      <alignment horizontal="center"/>
      <protection/>
    </xf>
    <xf numFmtId="2" fontId="10" fillId="0" borderId="67" xfId="502" applyNumberFormat="1" applyFont="1" applyFill="1" applyBorder="1" applyAlignment="1">
      <alignment horizontal="center" vertical="center" wrapText="1"/>
      <protection/>
    </xf>
    <xf numFmtId="2" fontId="10" fillId="0" borderId="3" xfId="502" applyNumberFormat="1" applyFont="1" applyFill="1" applyBorder="1" applyAlignment="1">
      <alignment horizontal="center" vertical="center" wrapText="1"/>
      <protection/>
    </xf>
    <xf numFmtId="2" fontId="10" fillId="0" borderId="31" xfId="502" applyNumberFormat="1" applyFont="1" applyFill="1" applyBorder="1" applyAlignment="1">
      <alignment horizontal="center" vertical="center" wrapText="1"/>
      <protection/>
    </xf>
    <xf numFmtId="0" fontId="4" fillId="0" borderId="24" xfId="502" applyFont="1" applyFill="1" applyBorder="1" applyAlignment="1">
      <alignment horizontal="center" vertical="center" wrapText="1"/>
      <protection/>
    </xf>
    <xf numFmtId="0" fontId="4" fillId="0" borderId="32" xfId="502" applyFont="1" applyFill="1" applyBorder="1" applyAlignment="1">
      <alignment horizontal="center" vertical="center" wrapText="1"/>
      <protection/>
    </xf>
    <xf numFmtId="0" fontId="4" fillId="0" borderId="22" xfId="502" applyFont="1" applyFill="1" applyBorder="1" applyAlignment="1">
      <alignment horizontal="center" vertical="center" wrapText="1"/>
      <protection/>
    </xf>
    <xf numFmtId="0" fontId="4" fillId="0" borderId="33" xfId="502" applyFont="1" applyFill="1" applyBorder="1" applyAlignment="1">
      <alignment horizontal="center" vertical="center" wrapText="1"/>
      <protection/>
    </xf>
    <xf numFmtId="0" fontId="4" fillId="0" borderId="48" xfId="502" applyFont="1" applyFill="1" applyBorder="1" applyAlignment="1">
      <alignment horizontal="center" vertical="center" wrapText="1"/>
      <protection/>
    </xf>
    <xf numFmtId="0" fontId="4" fillId="0" borderId="68" xfId="502" applyFont="1" applyFill="1" applyBorder="1" applyAlignment="1">
      <alignment horizontal="center" vertical="center" wrapText="1"/>
      <protection/>
    </xf>
    <xf numFmtId="0" fontId="43" fillId="53" borderId="3" xfId="502" applyFont="1" applyFill="1" applyBorder="1" applyAlignment="1">
      <alignment horizontal="center" vertical="center" wrapText="1"/>
      <protection/>
    </xf>
    <xf numFmtId="0" fontId="10" fillId="0" borderId="22" xfId="502" applyFont="1" applyBorder="1" applyAlignment="1">
      <alignment horizontal="center" vertical="center" wrapText="1"/>
      <protection/>
    </xf>
    <xf numFmtId="0" fontId="10" fillId="0" borderId="33" xfId="502" applyFont="1" applyBorder="1" applyAlignment="1">
      <alignment horizontal="center" vertical="center" wrapText="1"/>
      <protection/>
    </xf>
    <xf numFmtId="0" fontId="10" fillId="0" borderId="48" xfId="502" applyFont="1" applyBorder="1" applyAlignment="1">
      <alignment horizontal="center" vertical="center" wrapText="1"/>
      <protection/>
    </xf>
    <xf numFmtId="0" fontId="10" fillId="0" borderId="68" xfId="502" applyFont="1" applyBorder="1" applyAlignment="1">
      <alignment horizontal="center" vertical="center" wrapText="1"/>
      <protection/>
    </xf>
    <xf numFmtId="0" fontId="58" fillId="0" borderId="0" xfId="502" applyFont="1" applyAlignment="1">
      <alignment horizontal="center" vertical="center" wrapText="1"/>
      <protection/>
    </xf>
    <xf numFmtId="2" fontId="10" fillId="0" borderId="67" xfId="502" applyNumberFormat="1" applyFont="1" applyBorder="1" applyAlignment="1">
      <alignment horizontal="center" vertical="center" wrapText="1"/>
      <protection/>
    </xf>
    <xf numFmtId="2" fontId="10" fillId="0" borderId="3" xfId="502" applyNumberFormat="1" applyFont="1" applyBorder="1" applyAlignment="1">
      <alignment horizontal="center" vertical="center" wrapText="1"/>
      <protection/>
    </xf>
    <xf numFmtId="2" fontId="10" fillId="0" borderId="31" xfId="502" applyNumberFormat="1" applyFont="1" applyBorder="1" applyAlignment="1">
      <alignment horizontal="center" vertical="center" wrapText="1"/>
      <protection/>
    </xf>
    <xf numFmtId="0" fontId="43" fillId="0" borderId="69" xfId="502" applyNumberFormat="1" applyFont="1" applyBorder="1" applyAlignment="1">
      <alignment horizontal="center" vertical="center" wrapText="1"/>
      <protection/>
    </xf>
    <xf numFmtId="0" fontId="43" fillId="0" borderId="67" xfId="502" applyNumberFormat="1" applyFont="1" applyBorder="1" applyAlignment="1">
      <alignment horizontal="center" vertical="center" wrapText="1"/>
      <protection/>
    </xf>
    <xf numFmtId="3" fontId="10" fillId="0" borderId="24" xfId="502" applyNumberFormat="1" applyFont="1" applyBorder="1" applyAlignment="1">
      <alignment horizontal="center" vertical="center" wrapText="1"/>
      <protection/>
    </xf>
    <xf numFmtId="3" fontId="10" fillId="0" borderId="32" xfId="502" applyNumberFormat="1" applyFont="1" applyBorder="1" applyAlignment="1">
      <alignment horizontal="center" vertical="center" wrapText="1"/>
      <protection/>
    </xf>
    <xf numFmtId="3" fontId="10" fillId="0" borderId="3" xfId="502" applyNumberFormat="1" applyFont="1" applyBorder="1" applyAlignment="1">
      <alignment horizontal="center" vertical="center" wrapText="1"/>
      <protection/>
    </xf>
    <xf numFmtId="3" fontId="10" fillId="0" borderId="31" xfId="502" applyNumberFormat="1" applyFont="1" applyBorder="1" applyAlignment="1">
      <alignment horizontal="center" vertical="center" wrapText="1"/>
      <protection/>
    </xf>
    <xf numFmtId="0" fontId="43" fillId="0" borderId="62" xfId="502" applyFont="1" applyBorder="1" applyAlignment="1">
      <alignment horizontal="center" vertical="center" wrapText="1"/>
      <protection/>
    </xf>
    <xf numFmtId="0" fontId="43" fillId="0" borderId="63" xfId="502" applyFont="1" applyBorder="1" applyAlignment="1">
      <alignment horizontal="center" vertical="center" wrapText="1"/>
      <protection/>
    </xf>
    <xf numFmtId="0" fontId="43" fillId="0" borderId="0" xfId="502" applyFont="1" applyAlignment="1">
      <alignment horizontal="center" vertical="center" wrapText="1"/>
      <protection/>
    </xf>
    <xf numFmtId="0" fontId="5" fillId="0" borderId="0" xfId="502" applyFont="1" applyAlignment="1">
      <alignment horizontal="center" vertical="center" wrapText="1"/>
      <protection/>
    </xf>
    <xf numFmtId="0" fontId="43" fillId="54" borderId="62" xfId="502" applyFont="1" applyFill="1" applyBorder="1" applyAlignment="1">
      <alignment horizontal="center" vertical="center" wrapText="1"/>
      <protection/>
    </xf>
    <xf numFmtId="0" fontId="43" fillId="54" borderId="66" xfId="502" applyFont="1" applyFill="1" applyBorder="1" applyAlignment="1">
      <alignment horizontal="center" vertical="center" wrapText="1"/>
      <protection/>
    </xf>
    <xf numFmtId="0" fontId="43" fillId="54" borderId="25" xfId="502" applyFont="1" applyFill="1" applyBorder="1" applyAlignment="1">
      <alignment horizontal="center" vertical="center" wrapText="1"/>
      <protection/>
    </xf>
    <xf numFmtId="0" fontId="43" fillId="54" borderId="52" xfId="502" applyFont="1" applyFill="1" applyBorder="1" applyAlignment="1">
      <alignment horizontal="center" vertical="center" wrapText="1"/>
      <protection/>
    </xf>
    <xf numFmtId="0" fontId="59" fillId="54" borderId="62" xfId="502" applyFont="1" applyFill="1" applyBorder="1" applyAlignment="1">
      <alignment horizontal="center" vertical="center" wrapText="1"/>
      <protection/>
    </xf>
    <xf numFmtId="0" fontId="59" fillId="54" borderId="66" xfId="502" applyFont="1" applyFill="1" applyBorder="1" applyAlignment="1">
      <alignment horizontal="center" vertical="center" wrapText="1"/>
      <protection/>
    </xf>
    <xf numFmtId="0" fontId="55" fillId="0" borderId="25" xfId="523" applyFont="1" applyFill="1" applyBorder="1" applyAlignment="1">
      <alignment horizontal="center" vertical="center" wrapText="1"/>
      <protection/>
    </xf>
    <xf numFmtId="0" fontId="55" fillId="0" borderId="70" xfId="523" applyFont="1" applyFill="1" applyBorder="1" applyAlignment="1">
      <alignment horizontal="center" vertical="center" wrapText="1"/>
      <protection/>
    </xf>
    <xf numFmtId="0" fontId="55" fillId="0" borderId="52" xfId="523" applyFont="1" applyFill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/>
      <protection/>
    </xf>
    <xf numFmtId="0" fontId="57" fillId="0" borderId="0" xfId="523" applyFont="1" applyFill="1" applyBorder="1" applyAlignment="1">
      <alignment horizontal="center" vertical="center" wrapText="1"/>
      <protection/>
    </xf>
    <xf numFmtId="0" fontId="47" fillId="0" borderId="0" xfId="523" applyFont="1" applyFill="1" applyAlignment="1">
      <alignment horizontal="center" wrapText="1"/>
      <protection/>
    </xf>
    <xf numFmtId="0" fontId="46" fillId="0" borderId="67" xfId="523" applyFont="1" applyFill="1" applyBorder="1" applyAlignment="1">
      <alignment horizontal="center"/>
      <protection/>
    </xf>
    <xf numFmtId="0" fontId="46" fillId="0" borderId="31" xfId="523" applyFont="1" applyFill="1" applyBorder="1" applyAlignment="1">
      <alignment horizontal="center"/>
      <protection/>
    </xf>
    <xf numFmtId="2" fontId="50" fillId="0" borderId="67" xfId="523" applyNumberFormat="1" applyFont="1" applyFill="1" applyBorder="1" applyAlignment="1">
      <alignment horizontal="center" vertical="center" wrapText="1"/>
      <protection/>
    </xf>
    <xf numFmtId="2" fontId="50" fillId="0" borderId="31" xfId="523" applyNumberFormat="1" applyFont="1" applyFill="1" applyBorder="1" applyAlignment="1">
      <alignment horizontal="center" vertical="center" wrapText="1"/>
      <protection/>
    </xf>
    <xf numFmtId="0" fontId="50" fillId="0" borderId="67" xfId="523" applyFont="1" applyFill="1" applyBorder="1" applyAlignment="1">
      <alignment horizontal="center" vertical="center" wrapText="1"/>
      <protection/>
    </xf>
    <xf numFmtId="0" fontId="50" fillId="0" borderId="31" xfId="523" applyFont="1" applyFill="1" applyBorder="1" applyAlignment="1">
      <alignment horizontal="center" vertical="center" wrapText="1"/>
      <protection/>
    </xf>
    <xf numFmtId="14" fontId="3" fillId="0" borderId="67" xfId="449" applyNumberFormat="1" applyFont="1" applyFill="1" applyBorder="1" applyAlignment="1">
      <alignment horizontal="center" vertical="center" wrapText="1"/>
      <protection/>
    </xf>
    <xf numFmtId="14" fontId="3" fillId="0" borderId="31" xfId="449" applyNumberFormat="1" applyFont="1" applyFill="1" applyBorder="1" applyAlignment="1">
      <alignment horizontal="center" vertical="center" wrapText="1"/>
      <protection/>
    </xf>
    <xf numFmtId="0" fontId="56" fillId="0" borderId="25" xfId="523" applyFont="1" applyFill="1" applyBorder="1" applyAlignment="1">
      <alignment horizontal="center" vertical="center" wrapText="1"/>
      <protection/>
    </xf>
    <xf numFmtId="0" fontId="56" fillId="0" borderId="70" xfId="523" applyFont="1" applyFill="1" applyBorder="1" applyAlignment="1">
      <alignment horizontal="center" vertical="center" wrapText="1"/>
      <protection/>
    </xf>
    <xf numFmtId="0" fontId="56" fillId="0" borderId="52" xfId="523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wrapText="1"/>
    </xf>
    <xf numFmtId="0" fontId="82" fillId="0" borderId="15" xfId="427" applyFill="1" applyAlignment="1">
      <alignment horizontal="center" wrapText="1"/>
    </xf>
    <xf numFmtId="0" fontId="82" fillId="0" borderId="15" xfId="427" applyFill="1" applyAlignment="1">
      <alignment/>
    </xf>
    <xf numFmtId="49" fontId="67" fillId="0" borderId="71" xfId="523" applyNumberFormat="1" applyFont="1" applyFill="1" applyBorder="1" applyAlignment="1">
      <alignment horizontal="center" vertical="center" wrapText="1"/>
      <protection/>
    </xf>
    <xf numFmtId="49" fontId="67" fillId="0" borderId="36" xfId="523" applyNumberFormat="1" applyFont="1" applyFill="1" applyBorder="1" applyAlignment="1">
      <alignment horizontal="center" vertical="center" wrapText="1"/>
      <protection/>
    </xf>
    <xf numFmtId="0" fontId="67" fillId="0" borderId="51" xfId="523" applyFont="1" applyFill="1" applyBorder="1" applyAlignment="1">
      <alignment horizontal="center" vertical="center" wrapText="1"/>
      <protection/>
    </xf>
    <xf numFmtId="0" fontId="67" fillId="0" borderId="72" xfId="523" applyFont="1" applyFill="1" applyBorder="1" applyAlignment="1">
      <alignment horizontal="center" vertical="center" wrapText="1"/>
      <protection/>
    </xf>
    <xf numFmtId="49" fontId="67" fillId="0" borderId="73" xfId="523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92" fillId="0" borderId="74" xfId="0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75" xfId="523" applyFont="1" applyFill="1" applyBorder="1" applyAlignment="1">
      <alignment horizontal="center"/>
      <protection/>
    </xf>
    <xf numFmtId="0" fontId="46" fillId="0" borderId="46" xfId="523" applyFont="1" applyFill="1" applyBorder="1" applyAlignment="1">
      <alignment horizontal="center"/>
      <protection/>
    </xf>
    <xf numFmtId="0" fontId="47" fillId="0" borderId="76" xfId="523" applyFont="1" applyFill="1" applyBorder="1" applyAlignment="1">
      <alignment horizontal="center"/>
      <protection/>
    </xf>
    <xf numFmtId="0" fontId="57" fillId="0" borderId="0" xfId="523" applyFont="1" applyFill="1" applyAlignment="1">
      <alignment horizontal="center"/>
      <protection/>
    </xf>
    <xf numFmtId="0" fontId="47" fillId="0" borderId="76" xfId="523" applyFont="1" applyFill="1" applyBorder="1" applyAlignment="1">
      <alignment horizontal="center"/>
      <protection/>
    </xf>
    <xf numFmtId="0" fontId="93" fillId="0" borderId="76" xfId="0" applyFont="1" applyBorder="1" applyAlignment="1">
      <alignment/>
    </xf>
    <xf numFmtId="2" fontId="5" fillId="0" borderId="76" xfId="502" applyNumberFormat="1" applyFont="1" applyFill="1" applyBorder="1" applyAlignment="1">
      <alignment horizontal="center" wrapText="1"/>
      <protection/>
    </xf>
    <xf numFmtId="0" fontId="94" fillId="0" borderId="76" xfId="0" applyFont="1" applyBorder="1" applyAlignment="1">
      <alignment horizontal="center"/>
    </xf>
    <xf numFmtId="0" fontId="80" fillId="0" borderId="0" xfId="502" applyFont="1" applyAlignment="1">
      <alignment horizontal="center" vertical="center" wrapText="1"/>
      <protection/>
    </xf>
    <xf numFmtId="0" fontId="80" fillId="0" borderId="76" xfId="502" applyFont="1" applyBorder="1" applyAlignment="1">
      <alignment horizontal="center"/>
      <protection/>
    </xf>
    <xf numFmtId="0" fontId="93" fillId="0" borderId="76" xfId="0" applyFont="1" applyBorder="1" applyAlignment="1">
      <alignment horizontal="center"/>
    </xf>
    <xf numFmtId="2" fontId="43" fillId="0" borderId="76" xfId="502" applyNumberFormat="1" applyFont="1" applyBorder="1" applyAlignment="1">
      <alignment horizontal="center" wrapText="1"/>
      <protection/>
    </xf>
    <xf numFmtId="0" fontId="94" fillId="0" borderId="76" xfId="0" applyFont="1" applyBorder="1" applyAlignment="1">
      <alignment/>
    </xf>
    <xf numFmtId="0" fontId="3" fillId="0" borderId="0" xfId="523" applyFont="1" applyFill="1" applyAlignment="1">
      <alignment horizontal="right"/>
      <protection/>
    </xf>
    <xf numFmtId="0" fontId="56" fillId="0" borderId="0" xfId="523" applyFont="1" applyFill="1" applyAlignment="1">
      <alignment horizontal="center"/>
      <protection/>
    </xf>
    <xf numFmtId="0" fontId="44" fillId="0" borderId="0" xfId="523" applyFont="1" applyFill="1" applyAlignment="1">
      <alignment horizontal="center"/>
      <protection/>
    </xf>
    <xf numFmtId="0" fontId="50" fillId="0" borderId="76" xfId="523" applyFont="1" applyFill="1" applyBorder="1" applyAlignment="1">
      <alignment horizontal="center"/>
      <protection/>
    </xf>
    <xf numFmtId="0" fontId="55" fillId="0" borderId="0" xfId="523" applyFont="1" applyFill="1" applyAlignment="1">
      <alignment horizontal="center"/>
      <protection/>
    </xf>
    <xf numFmtId="0" fontId="67" fillId="0" borderId="0" xfId="523" applyFont="1" applyFill="1">
      <alignment/>
      <protection/>
    </xf>
  </cellXfs>
  <cellStyles count="565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16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Percent" xfId="550"/>
    <cellStyle name="Результат" xfId="551"/>
    <cellStyle name="Связанная ячейка" xfId="552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" xfId="565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ысячи [0]_Анализ" xfId="570"/>
    <cellStyle name="Тысячи_Анализ" xfId="571"/>
    <cellStyle name="Comma" xfId="572"/>
    <cellStyle name="Comma [0]" xfId="573"/>
    <cellStyle name="ФинᎰнсовый_Лист1 (3)_1" xfId="574"/>
    <cellStyle name="Хороший" xfId="575"/>
    <cellStyle name="Хороший 2" xfId="576"/>
    <cellStyle name="Хороший 2 2" xfId="577"/>
    <cellStyle name="Хороший 3" xfId="5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zoomScalePageLayoutView="0" workbookViewId="0" topLeftCell="A1">
      <selection activeCell="D7" sqref="D7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2.57421875" style="5" customWidth="1"/>
    <col min="4" max="4" width="13.00390625" style="5" customWidth="1"/>
    <col min="5" max="6" width="13.57421875" style="5" customWidth="1"/>
    <col min="7" max="7" width="12.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2" customFormat="1" ht="20.25">
      <c r="A1" s="258" t="s">
        <v>50</v>
      </c>
      <c r="B1" s="258"/>
      <c r="C1" s="258"/>
      <c r="D1" s="258"/>
      <c r="E1" s="258"/>
      <c r="F1" s="258"/>
      <c r="G1" s="258"/>
    </row>
    <row r="2" spans="1:7" s="2" customFormat="1" ht="19.5" customHeight="1">
      <c r="A2" s="345" t="s">
        <v>340</v>
      </c>
      <c r="B2" s="345"/>
      <c r="C2" s="345"/>
      <c r="D2" s="345"/>
      <c r="E2" s="345"/>
      <c r="F2" s="345"/>
      <c r="G2" s="345"/>
    </row>
    <row r="3" spans="1:7" s="3" customFormat="1" ht="20.25" customHeight="1" thickBot="1">
      <c r="A3" s="344" t="s">
        <v>339</v>
      </c>
      <c r="B3" s="344"/>
      <c r="C3" s="344"/>
      <c r="D3" s="344"/>
      <c r="E3" s="344"/>
      <c r="F3" s="344"/>
      <c r="G3" s="344"/>
    </row>
    <row r="4" spans="1:7" s="3" customFormat="1" ht="36" customHeight="1" thickTop="1">
      <c r="A4" s="147"/>
      <c r="B4" s="263" t="s">
        <v>119</v>
      </c>
      <c r="C4" s="264"/>
      <c r="D4" s="259" t="s">
        <v>31</v>
      </c>
      <c r="E4" s="265" t="s">
        <v>120</v>
      </c>
      <c r="F4" s="266"/>
      <c r="G4" s="261" t="s">
        <v>31</v>
      </c>
    </row>
    <row r="5" spans="1:7" s="3" customFormat="1" ht="36" customHeight="1" thickBot="1">
      <c r="A5" s="144"/>
      <c r="B5" s="142" t="s">
        <v>121</v>
      </c>
      <c r="C5" s="142" t="s">
        <v>122</v>
      </c>
      <c r="D5" s="260"/>
      <c r="E5" s="143" t="s">
        <v>121</v>
      </c>
      <c r="F5" s="142" t="s">
        <v>122</v>
      </c>
      <c r="G5" s="262"/>
    </row>
    <row r="6" spans="1:7" s="8" customFormat="1" ht="34.5" customHeight="1" thickTop="1">
      <c r="A6" s="98" t="s">
        <v>32</v>
      </c>
      <c r="B6" s="99">
        <f>'ВЕДи 19-20'!C6</f>
        <v>2922</v>
      </c>
      <c r="C6" s="99">
        <f>'ВЕДи 19-20'!G6</f>
        <v>3070</v>
      </c>
      <c r="D6" s="100">
        <f>C6/B6*100</f>
        <v>105.0650239561944</v>
      </c>
      <c r="E6" s="101">
        <f>'ВЕДи 19-20'!E6</f>
        <v>854</v>
      </c>
      <c r="F6" s="102">
        <f>'ВЕДи 19-20'!I6</f>
        <v>1082</v>
      </c>
      <c r="G6" s="103">
        <f>F6/E6*100</f>
        <v>126.69789227166277</v>
      </c>
    </row>
    <row r="7" spans="1:10" ht="33.75" customHeight="1">
      <c r="A7" s="47" t="s">
        <v>10</v>
      </c>
      <c r="B7" s="54">
        <f>'ВЕДи 19-20'!C9</f>
        <v>374</v>
      </c>
      <c r="C7" s="18">
        <f>'ВЕДи 19-20'!G9</f>
        <v>515</v>
      </c>
      <c r="D7" s="251">
        <f>C7/B7*100</f>
        <v>137.70053475935828</v>
      </c>
      <c r="E7" s="76">
        <f>'ВЕДи 19-20'!E9</f>
        <v>82</v>
      </c>
      <c r="F7" s="18">
        <f>'ВЕДи 19-20'!I9</f>
        <v>135</v>
      </c>
      <c r="G7" s="250">
        <f>F7/E7*100</f>
        <v>164.6341463414634</v>
      </c>
      <c r="H7" s="9"/>
      <c r="J7" s="10"/>
    </row>
    <row r="8" spans="1:10" ht="33.75" customHeight="1">
      <c r="A8" s="47" t="s">
        <v>11</v>
      </c>
      <c r="B8" s="54">
        <f>'ВЕДи 19-20'!C10</f>
        <v>0</v>
      </c>
      <c r="C8" s="18">
        <f>'ВЕДи 19-20'!G10</f>
        <v>13</v>
      </c>
      <c r="D8" s="251" t="e">
        <f aca="true" t="shared" si="0" ref="D8:D25">C8/B8*100</f>
        <v>#DIV/0!</v>
      </c>
      <c r="E8" s="76">
        <f>'ВЕДи 19-20'!E10</f>
        <v>0</v>
      </c>
      <c r="F8" s="18">
        <f>'ВЕДи 19-20'!I10</f>
        <v>11</v>
      </c>
      <c r="G8" s="250" t="e">
        <f aca="true" t="shared" si="1" ref="G8:G25">F8/E8*100</f>
        <v>#DIV/0!</v>
      </c>
      <c r="H8" s="9"/>
      <c r="J8" s="10"/>
    </row>
    <row r="9" spans="1:10" s="11" customFormat="1" ht="33.75" customHeight="1">
      <c r="A9" s="47" t="s">
        <v>12</v>
      </c>
      <c r="B9" s="54">
        <f>'ВЕДи 19-20'!C11</f>
        <v>720</v>
      </c>
      <c r="C9" s="18">
        <f>'ВЕДи 19-20'!G11</f>
        <v>529</v>
      </c>
      <c r="D9" s="251">
        <f t="shared" si="0"/>
        <v>73.47222222222223</v>
      </c>
      <c r="E9" s="76">
        <f>'ВЕДи 19-20'!E11</f>
        <v>237</v>
      </c>
      <c r="F9" s="18">
        <f>'ВЕДи 19-20'!I11</f>
        <v>223</v>
      </c>
      <c r="G9" s="250">
        <f t="shared" si="1"/>
        <v>94.09282700421942</v>
      </c>
      <c r="H9" s="9"/>
      <c r="I9" s="5"/>
      <c r="J9" s="10"/>
    </row>
    <row r="10" spans="1:12" ht="33.75" customHeight="1">
      <c r="A10" s="47" t="s">
        <v>13</v>
      </c>
      <c r="B10" s="54">
        <f>'ВЕДи 19-20'!C12</f>
        <v>82</v>
      </c>
      <c r="C10" s="18">
        <f>'ВЕДи 19-20'!G12</f>
        <v>81</v>
      </c>
      <c r="D10" s="251">
        <f t="shared" si="0"/>
        <v>98.78048780487805</v>
      </c>
      <c r="E10" s="76">
        <f>'ВЕДи 19-20'!E12</f>
        <v>12</v>
      </c>
      <c r="F10" s="18">
        <f>'ВЕДи 19-20'!I12</f>
        <v>33</v>
      </c>
      <c r="G10" s="250">
        <f t="shared" si="1"/>
        <v>275</v>
      </c>
      <c r="H10" s="9"/>
      <c r="J10" s="10"/>
      <c r="L10" s="12"/>
    </row>
    <row r="11" spans="1:10" ht="33.75" customHeight="1">
      <c r="A11" s="47" t="s">
        <v>14</v>
      </c>
      <c r="B11" s="54">
        <f>'ВЕДи 19-20'!C13</f>
        <v>52</v>
      </c>
      <c r="C11" s="18">
        <f>'ВЕДи 19-20'!G13</f>
        <v>60</v>
      </c>
      <c r="D11" s="251">
        <f t="shared" si="0"/>
        <v>115.38461538461537</v>
      </c>
      <c r="E11" s="76">
        <f>'ВЕДи 19-20'!E13</f>
        <v>21</v>
      </c>
      <c r="F11" s="18">
        <f>'ВЕДи 19-20'!I13</f>
        <v>26</v>
      </c>
      <c r="G11" s="250">
        <f t="shared" si="1"/>
        <v>123.80952380952381</v>
      </c>
      <c r="H11" s="9"/>
      <c r="J11" s="10"/>
    </row>
    <row r="12" spans="1:10" ht="33.75" customHeight="1">
      <c r="A12" s="47" t="s">
        <v>15</v>
      </c>
      <c r="B12" s="54">
        <f>'ВЕДи 19-20'!C14</f>
        <v>117</v>
      </c>
      <c r="C12" s="18">
        <f>'ВЕДи 19-20'!G14</f>
        <v>111</v>
      </c>
      <c r="D12" s="251">
        <f t="shared" si="0"/>
        <v>94.87179487179486</v>
      </c>
      <c r="E12" s="76">
        <f>'ВЕДи 19-20'!E14</f>
        <v>58</v>
      </c>
      <c r="F12" s="18">
        <f>'ВЕДи 19-20'!I14</f>
        <v>43</v>
      </c>
      <c r="G12" s="250">
        <f t="shared" si="1"/>
        <v>74.13793103448276</v>
      </c>
      <c r="H12" s="9"/>
      <c r="J12" s="10"/>
    </row>
    <row r="13" spans="1:10" ht="33.75" customHeight="1">
      <c r="A13" s="47" t="s">
        <v>16</v>
      </c>
      <c r="B13" s="54">
        <f>'ВЕДи 19-20'!C15</f>
        <v>481</v>
      </c>
      <c r="C13" s="18">
        <f>'ВЕДи 19-20'!G15</f>
        <v>474</v>
      </c>
      <c r="D13" s="251">
        <f t="shared" si="0"/>
        <v>98.54469854469855</v>
      </c>
      <c r="E13" s="76">
        <f>'ВЕДи 19-20'!E15</f>
        <v>101</v>
      </c>
      <c r="F13" s="18">
        <f>'ВЕДи 19-20'!I15</f>
        <v>211</v>
      </c>
      <c r="G13" s="250">
        <f t="shared" si="1"/>
        <v>208.91089108910893</v>
      </c>
      <c r="H13" s="9"/>
      <c r="J13" s="10"/>
    </row>
    <row r="14" spans="1:10" ht="33.75" customHeight="1">
      <c r="A14" s="47" t="s">
        <v>17</v>
      </c>
      <c r="B14" s="54">
        <f>'ВЕДи 19-20'!C16</f>
        <v>184</v>
      </c>
      <c r="C14" s="18">
        <f>'ВЕДи 19-20'!G16</f>
        <v>195</v>
      </c>
      <c r="D14" s="251">
        <f t="shared" si="0"/>
        <v>105.9782608695652</v>
      </c>
      <c r="E14" s="76">
        <f>'ВЕДи 19-20'!E16</f>
        <v>86</v>
      </c>
      <c r="F14" s="18">
        <f>'ВЕДи 19-20'!I16</f>
        <v>88</v>
      </c>
      <c r="G14" s="250">
        <f t="shared" si="1"/>
        <v>102.32558139534885</v>
      </c>
      <c r="H14" s="9"/>
      <c r="J14" s="10"/>
    </row>
    <row r="15" spans="1:10" ht="33.75" customHeight="1">
      <c r="A15" s="47" t="s">
        <v>18</v>
      </c>
      <c r="B15" s="54">
        <f>'ВЕДи 19-20'!C17</f>
        <v>76</v>
      </c>
      <c r="C15" s="18">
        <f>'ВЕДи 19-20'!G17</f>
        <v>52</v>
      </c>
      <c r="D15" s="251">
        <f t="shared" si="0"/>
        <v>68.42105263157895</v>
      </c>
      <c r="E15" s="76">
        <f>'ВЕДи 19-20'!E17</f>
        <v>18</v>
      </c>
      <c r="F15" s="18">
        <f>'ВЕДи 19-20'!I17</f>
        <v>15</v>
      </c>
      <c r="G15" s="250">
        <f t="shared" si="1"/>
        <v>83.33333333333334</v>
      </c>
      <c r="H15" s="9"/>
      <c r="J15" s="10"/>
    </row>
    <row r="16" spans="1:10" ht="33.75" customHeight="1">
      <c r="A16" s="47" t="s">
        <v>19</v>
      </c>
      <c r="B16" s="54">
        <f>'ВЕДи 19-20'!C18</f>
        <v>19</v>
      </c>
      <c r="C16" s="18">
        <f>'ВЕДи 19-20'!G18</f>
        <v>20</v>
      </c>
      <c r="D16" s="251">
        <f t="shared" si="0"/>
        <v>105.26315789473684</v>
      </c>
      <c r="E16" s="76">
        <f>'ВЕДи 19-20'!E18</f>
        <v>12</v>
      </c>
      <c r="F16" s="18">
        <f>'ВЕДи 19-20'!I18</f>
        <v>13</v>
      </c>
      <c r="G16" s="250">
        <f t="shared" si="1"/>
        <v>108.33333333333333</v>
      </c>
      <c r="H16" s="9"/>
      <c r="J16" s="10"/>
    </row>
    <row r="17" spans="1:10" ht="33.75" customHeight="1">
      <c r="A17" s="47" t="s">
        <v>20</v>
      </c>
      <c r="B17" s="54">
        <f>'ВЕДи 19-20'!C19</f>
        <v>10</v>
      </c>
      <c r="C17" s="18">
        <f>'ВЕДи 19-20'!G19</f>
        <v>15</v>
      </c>
      <c r="D17" s="251">
        <f t="shared" si="0"/>
        <v>150</v>
      </c>
      <c r="E17" s="76">
        <f>'ВЕДи 19-20'!E19</f>
        <v>5</v>
      </c>
      <c r="F17" s="18">
        <f>'ВЕДи 19-20'!I19</f>
        <v>5</v>
      </c>
      <c r="G17" s="250">
        <f t="shared" si="1"/>
        <v>100</v>
      </c>
      <c r="H17" s="9"/>
      <c r="J17" s="10"/>
    </row>
    <row r="18" spans="1:10" ht="33.75" customHeight="1">
      <c r="A18" s="47" t="s">
        <v>21</v>
      </c>
      <c r="B18" s="54">
        <f>'ВЕДи 19-20'!C20</f>
        <v>24</v>
      </c>
      <c r="C18" s="18">
        <f>'ВЕДи 19-20'!G20</f>
        <v>28</v>
      </c>
      <c r="D18" s="251">
        <f t="shared" si="0"/>
        <v>116.66666666666667</v>
      </c>
      <c r="E18" s="76">
        <f>'ВЕДи 19-20'!E20</f>
        <v>8</v>
      </c>
      <c r="F18" s="18">
        <f>'ВЕДи 19-20'!I20</f>
        <v>9</v>
      </c>
      <c r="G18" s="250">
        <f t="shared" si="1"/>
        <v>112.5</v>
      </c>
      <c r="H18" s="9"/>
      <c r="J18" s="10"/>
    </row>
    <row r="19" spans="1:10" ht="33.75" customHeight="1">
      <c r="A19" s="47" t="s">
        <v>22</v>
      </c>
      <c r="B19" s="54">
        <f>'ВЕДи 19-20'!C21</f>
        <v>38</v>
      </c>
      <c r="C19" s="18">
        <f>'ВЕДи 19-20'!G21</f>
        <v>29</v>
      </c>
      <c r="D19" s="251">
        <f t="shared" si="0"/>
        <v>76.31578947368422</v>
      </c>
      <c r="E19" s="76">
        <f>'ВЕДи 19-20'!E21</f>
        <v>16</v>
      </c>
      <c r="F19" s="18">
        <f>'ВЕДи 19-20'!I21</f>
        <v>19</v>
      </c>
      <c r="G19" s="250">
        <f t="shared" si="1"/>
        <v>118.75</v>
      </c>
      <c r="H19" s="9"/>
      <c r="J19" s="10"/>
    </row>
    <row r="20" spans="1:10" ht="33.75" customHeight="1">
      <c r="A20" s="47" t="s">
        <v>23</v>
      </c>
      <c r="B20" s="54">
        <f>'ВЕДи 19-20'!C22</f>
        <v>60</v>
      </c>
      <c r="C20" s="18">
        <f>'ВЕДи 19-20'!G22</f>
        <v>194</v>
      </c>
      <c r="D20" s="251">
        <f t="shared" si="0"/>
        <v>323.3333333333333</v>
      </c>
      <c r="E20" s="76">
        <f>'ВЕДи 19-20'!E22</f>
        <v>26</v>
      </c>
      <c r="F20" s="18">
        <f>'ВЕДи 19-20'!I22</f>
        <v>22</v>
      </c>
      <c r="G20" s="250">
        <f t="shared" si="1"/>
        <v>84.61538461538461</v>
      </c>
      <c r="H20" s="9"/>
      <c r="J20" s="10"/>
    </row>
    <row r="21" spans="1:10" ht="33.75" customHeight="1">
      <c r="A21" s="47" t="s">
        <v>24</v>
      </c>
      <c r="B21" s="54">
        <f>'ВЕДи 19-20'!C23</f>
        <v>221</v>
      </c>
      <c r="C21" s="18">
        <f>'ВЕДи 19-20'!G23</f>
        <v>249</v>
      </c>
      <c r="D21" s="251">
        <f t="shared" si="0"/>
        <v>112.66968325791855</v>
      </c>
      <c r="E21" s="76">
        <f>'ВЕДи 19-20'!E23</f>
        <v>27</v>
      </c>
      <c r="F21" s="18">
        <f>'ВЕДи 19-20'!I23</f>
        <v>67</v>
      </c>
      <c r="G21" s="250">
        <f t="shared" si="1"/>
        <v>248.14814814814815</v>
      </c>
      <c r="H21" s="9"/>
      <c r="J21" s="10"/>
    </row>
    <row r="22" spans="1:10" ht="33.75" customHeight="1">
      <c r="A22" s="47" t="s">
        <v>25</v>
      </c>
      <c r="B22" s="54">
        <f>'ВЕДи 19-20'!C24</f>
        <v>197</v>
      </c>
      <c r="C22" s="18">
        <f>'ВЕДи 19-20'!G24</f>
        <v>251</v>
      </c>
      <c r="D22" s="251">
        <f t="shared" si="0"/>
        <v>127.41116751269035</v>
      </c>
      <c r="E22" s="76">
        <f>'ВЕДи 19-20'!E24</f>
        <v>61</v>
      </c>
      <c r="F22" s="18">
        <f>'ВЕДи 19-20'!I24</f>
        <v>75</v>
      </c>
      <c r="G22" s="250">
        <f t="shared" si="1"/>
        <v>122.95081967213115</v>
      </c>
      <c r="H22" s="9"/>
      <c r="J22" s="10"/>
    </row>
    <row r="23" spans="1:10" ht="33.75" customHeight="1">
      <c r="A23" s="47" t="s">
        <v>26</v>
      </c>
      <c r="B23" s="54">
        <f>'ВЕДи 19-20'!C25</f>
        <v>203</v>
      </c>
      <c r="C23" s="18">
        <f>'ВЕДи 19-20'!G25</f>
        <v>202</v>
      </c>
      <c r="D23" s="251">
        <f t="shared" si="0"/>
        <v>99.50738916256158</v>
      </c>
      <c r="E23" s="76">
        <f>'ВЕДи 19-20'!E25</f>
        <v>67</v>
      </c>
      <c r="F23" s="18">
        <f>'ВЕДи 19-20'!I25</f>
        <v>64</v>
      </c>
      <c r="G23" s="250">
        <f t="shared" si="1"/>
        <v>95.52238805970148</v>
      </c>
      <c r="H23" s="9"/>
      <c r="J23" s="10"/>
    </row>
    <row r="24" spans="1:10" ht="33.75" customHeight="1">
      <c r="A24" s="47" t="s">
        <v>27</v>
      </c>
      <c r="B24" s="54">
        <f>'ВЕДи 19-20'!C26</f>
        <v>36</v>
      </c>
      <c r="C24" s="18">
        <f>'ВЕДи 19-20'!G26</f>
        <v>30</v>
      </c>
      <c r="D24" s="251">
        <f t="shared" si="0"/>
        <v>83.33333333333334</v>
      </c>
      <c r="E24" s="76">
        <f>'ВЕДи 19-20'!E26</f>
        <v>9</v>
      </c>
      <c r="F24" s="18">
        <f>'ВЕДи 19-20'!I26</f>
        <v>14</v>
      </c>
      <c r="G24" s="250">
        <f t="shared" si="1"/>
        <v>155.55555555555557</v>
      </c>
      <c r="H24" s="9"/>
      <c r="J24" s="10"/>
    </row>
    <row r="25" spans="1:10" ht="33.75" customHeight="1">
      <c r="A25" s="47" t="s">
        <v>28</v>
      </c>
      <c r="B25" s="54">
        <f>'ВЕДи 19-20'!C27</f>
        <v>28</v>
      </c>
      <c r="C25" s="18">
        <f>'ВЕДи 19-20'!G27</f>
        <v>22</v>
      </c>
      <c r="D25" s="251">
        <f t="shared" si="0"/>
        <v>78.57142857142857</v>
      </c>
      <c r="E25" s="76">
        <f>'ВЕДи 19-20'!E27</f>
        <v>8</v>
      </c>
      <c r="F25" s="18">
        <f>'ВЕДи 19-20'!I27</f>
        <v>9</v>
      </c>
      <c r="G25" s="250">
        <f t="shared" si="1"/>
        <v>112.5</v>
      </c>
      <c r="H25" s="9"/>
      <c r="J25" s="10"/>
    </row>
    <row r="26" spans="1:10" ht="15.75">
      <c r="A26" s="6"/>
      <c r="B26" s="6"/>
      <c r="C26" s="6"/>
      <c r="D26" s="6"/>
      <c r="E26" s="6"/>
      <c r="F26" s="6"/>
      <c r="G26" s="6"/>
      <c r="J26" s="10"/>
    </row>
    <row r="27" spans="1:10" ht="15.75">
      <c r="A27" s="6"/>
      <c r="B27" s="6"/>
      <c r="C27" s="55"/>
      <c r="D27" s="6"/>
      <c r="E27" s="6"/>
      <c r="F27" s="6"/>
      <c r="G27" s="6"/>
      <c r="J27" s="10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D4:D5"/>
    <mergeCell ref="G4:G5"/>
    <mergeCell ref="B4:C4"/>
    <mergeCell ref="E4:F4"/>
    <mergeCell ref="A3:G3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70" zoomScaleNormal="75" zoomScaleSheetLayoutView="70" zoomScalePageLayoutView="0" workbookViewId="0" topLeftCell="A1">
      <selection activeCell="J8" sqref="J8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16384" width="8.8515625" style="5" customWidth="1"/>
  </cols>
  <sheetData>
    <row r="1" spans="1:4" ht="20.25">
      <c r="A1" s="317" t="s">
        <v>66</v>
      </c>
      <c r="B1" s="317"/>
      <c r="C1" s="317"/>
      <c r="D1" s="317"/>
    </row>
    <row r="2" spans="1:4" s="2" customFormat="1" ht="20.25">
      <c r="A2" s="317" t="s">
        <v>118</v>
      </c>
      <c r="B2" s="317"/>
      <c r="C2" s="317"/>
      <c r="D2" s="317"/>
    </row>
    <row r="3" spans="1:4" s="2" customFormat="1" ht="24" customHeight="1" thickBot="1">
      <c r="A3" s="344" t="s">
        <v>339</v>
      </c>
      <c r="B3" s="344"/>
      <c r="C3" s="344"/>
      <c r="D3" s="344"/>
    </row>
    <row r="4" spans="1:4" s="3" customFormat="1" ht="25.5" customHeight="1" thickTop="1">
      <c r="A4" s="318"/>
      <c r="B4" s="322" t="s">
        <v>39</v>
      </c>
      <c r="C4" s="322" t="s">
        <v>67</v>
      </c>
      <c r="D4" s="322" t="s">
        <v>68</v>
      </c>
    </row>
    <row r="5" spans="1:4" s="3" customFormat="1" ht="60.75" customHeight="1" thickBot="1">
      <c r="A5" s="319"/>
      <c r="B5" s="323"/>
      <c r="C5" s="323"/>
      <c r="D5" s="323"/>
    </row>
    <row r="6" spans="1:4" s="4" customFormat="1" ht="42" customHeight="1" thickTop="1">
      <c r="A6" s="104" t="s">
        <v>32</v>
      </c>
      <c r="B6" s="105">
        <f>'групи 19-20'!H6</f>
        <v>1082</v>
      </c>
      <c r="C6" s="105">
        <f>'групи 19-20'!I6</f>
        <v>20167</v>
      </c>
      <c r="D6" s="105">
        <f>C6/B6</f>
        <v>18.638632162661736</v>
      </c>
    </row>
    <row r="7" spans="1:4" ht="42" customHeight="1">
      <c r="A7" s="49" t="s">
        <v>34</v>
      </c>
      <c r="B7" s="249">
        <f>'групи 19-20'!H7</f>
        <v>84</v>
      </c>
      <c r="C7" s="249">
        <f>'групи 19-20'!I7</f>
        <v>2224</v>
      </c>
      <c r="D7" s="249">
        <f aca="true" t="shared" si="0" ref="D7:D15">C7/B7</f>
        <v>26.476190476190474</v>
      </c>
    </row>
    <row r="8" spans="1:4" ht="42" customHeight="1">
      <c r="A8" s="49" t="s">
        <v>3</v>
      </c>
      <c r="B8" s="249">
        <f>'групи 19-20'!H8</f>
        <v>120</v>
      </c>
      <c r="C8" s="249">
        <f>'групи 19-20'!I8</f>
        <v>1400</v>
      </c>
      <c r="D8" s="249">
        <f t="shared" si="0"/>
        <v>11.666666666666666</v>
      </c>
    </row>
    <row r="9" spans="1:4" s="11" customFormat="1" ht="42" customHeight="1">
      <c r="A9" s="49" t="s">
        <v>2</v>
      </c>
      <c r="B9" s="249">
        <f>'групи 19-20'!H9</f>
        <v>120</v>
      </c>
      <c r="C9" s="249">
        <f>'групи 19-20'!I9</f>
        <v>1400</v>
      </c>
      <c r="D9" s="249">
        <f t="shared" si="0"/>
        <v>11.666666666666666</v>
      </c>
    </row>
    <row r="10" spans="1:4" ht="42" customHeight="1">
      <c r="A10" s="49" t="s">
        <v>1</v>
      </c>
      <c r="B10" s="249">
        <f>'групи 19-20'!H10</f>
        <v>36</v>
      </c>
      <c r="C10" s="249">
        <f>'групи 19-20'!I10</f>
        <v>822</v>
      </c>
      <c r="D10" s="249">
        <f t="shared" si="0"/>
        <v>22.833333333333332</v>
      </c>
    </row>
    <row r="11" spans="1:4" ht="42" customHeight="1">
      <c r="A11" s="49" t="s">
        <v>5</v>
      </c>
      <c r="B11" s="249">
        <f>'групи 19-20'!H11</f>
        <v>188</v>
      </c>
      <c r="C11" s="249">
        <f>'групи 19-20'!I11</f>
        <v>2711</v>
      </c>
      <c r="D11" s="249">
        <f t="shared" si="0"/>
        <v>14.420212765957446</v>
      </c>
    </row>
    <row r="12" spans="1:4" ht="42" customHeight="1">
      <c r="A12" s="49" t="s">
        <v>30</v>
      </c>
      <c r="B12" s="249">
        <f>'групи 19-20'!H12</f>
        <v>30</v>
      </c>
      <c r="C12" s="249">
        <f>'групи 19-20'!I12</f>
        <v>1104</v>
      </c>
      <c r="D12" s="249">
        <f t="shared" si="0"/>
        <v>36.8</v>
      </c>
    </row>
    <row r="13" spans="1:5" ht="42" customHeight="1">
      <c r="A13" s="49" t="s">
        <v>6</v>
      </c>
      <c r="B13" s="249">
        <f>'групи 19-20'!H13</f>
        <v>200</v>
      </c>
      <c r="C13" s="249">
        <f>'групи 19-20'!I13</f>
        <v>1819</v>
      </c>
      <c r="D13" s="249">
        <f t="shared" si="0"/>
        <v>9.095</v>
      </c>
      <c r="E13" s="7"/>
    </row>
    <row r="14" spans="1:5" ht="61.5" customHeight="1">
      <c r="A14" s="49" t="s">
        <v>7</v>
      </c>
      <c r="B14" s="249">
        <f>'групи 19-20'!H14</f>
        <v>186</v>
      </c>
      <c r="C14" s="249">
        <f>'групи 19-20'!I14</f>
        <v>5262</v>
      </c>
      <c r="D14" s="249">
        <f t="shared" si="0"/>
        <v>28.29032258064516</v>
      </c>
      <c r="E14" s="7"/>
    </row>
    <row r="15" spans="1:5" ht="42" customHeight="1">
      <c r="A15" s="49" t="s">
        <v>35</v>
      </c>
      <c r="B15" s="249">
        <f>'групи 19-20'!H15</f>
        <v>118</v>
      </c>
      <c r="C15" s="249">
        <f>'групи 19-20'!I15</f>
        <v>3425</v>
      </c>
      <c r="D15" s="249">
        <f t="shared" si="0"/>
        <v>29.02542372881356</v>
      </c>
      <c r="E15" s="7"/>
    </row>
    <row r="16" spans="1:5" ht="12.75">
      <c r="A16" s="6"/>
      <c r="B16" s="6"/>
      <c r="C16" s="6"/>
      <c r="E16" s="7"/>
    </row>
    <row r="17" spans="1:5" ht="12.75">
      <c r="A17" s="6"/>
      <c r="B17" s="6"/>
      <c r="C17" s="6"/>
      <c r="E17" s="7"/>
    </row>
    <row r="18" ht="12.75">
      <c r="E18" s="7"/>
    </row>
    <row r="19" ht="12.75">
      <c r="E19" s="7"/>
    </row>
    <row r="20" ht="12.75">
      <c r="E20" s="7"/>
    </row>
    <row r="21" ht="12.75">
      <c r="E21" s="7"/>
    </row>
  </sheetData>
  <sheetProtection/>
  <mergeCells count="7">
    <mergeCell ref="A2:D2"/>
    <mergeCell ref="A4:A5"/>
    <mergeCell ref="B4:B5"/>
    <mergeCell ref="C4:C5"/>
    <mergeCell ref="D4:D5"/>
    <mergeCell ref="A1:D1"/>
    <mergeCell ref="A3:D3"/>
  </mergeCells>
  <printOptions horizontalCentered="1"/>
  <pageMargins left="0.54" right="0" top="0.56" bottom="0" header="0" footer="0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F9" sqref="F9:F28"/>
    </sheetView>
  </sheetViews>
  <sheetFormatPr defaultColWidth="5.00390625" defaultRowHeight="15"/>
  <cols>
    <col min="1" max="1" width="35.140625" style="148" customWidth="1"/>
    <col min="2" max="2" width="3.28125" style="150" customWidth="1"/>
    <col min="3" max="3" width="9.00390625" style="148" customWidth="1"/>
    <col min="4" max="4" width="11.140625" style="148" customWidth="1"/>
    <col min="5" max="5" width="7.00390625" style="148" customWidth="1"/>
    <col min="6" max="6" width="10.140625" style="148" customWidth="1"/>
    <col min="7" max="7" width="8.140625" style="148" customWidth="1"/>
    <col min="8" max="8" width="8.57421875" style="148" customWidth="1"/>
    <col min="9" max="9" width="9.57421875" style="148" customWidth="1"/>
    <col min="10" max="10" width="11.421875" style="152" customWidth="1"/>
    <col min="11" max="11" width="2.140625" style="148" customWidth="1"/>
    <col min="12" max="12" width="9.140625" style="148" customWidth="1"/>
    <col min="13" max="13" width="9.140625" style="149" customWidth="1"/>
    <col min="14" max="254" width="9.140625" style="148" customWidth="1"/>
    <col min="255" max="255" width="35.140625" style="148" customWidth="1"/>
    <col min="256" max="16384" width="5.00390625" style="148" customWidth="1"/>
  </cols>
  <sheetData>
    <row r="1" spans="1:10" ht="20.25" thickBot="1">
      <c r="A1" s="330" t="s">
        <v>131</v>
      </c>
      <c r="B1" s="331"/>
      <c r="C1" s="331"/>
      <c r="D1" s="331"/>
      <c r="E1" s="331"/>
      <c r="F1" s="331"/>
      <c r="G1" s="331"/>
      <c r="H1" s="331"/>
      <c r="I1" s="331"/>
      <c r="J1" s="331"/>
    </row>
    <row r="2" ht="14.25" thickBot="1" thickTop="1">
      <c r="H2" s="151"/>
    </row>
    <row r="3" spans="1:256" ht="16.5" thickBot="1" thickTop="1">
      <c r="A3" s="153"/>
      <c r="B3" s="154"/>
      <c r="C3" s="332" t="s">
        <v>165</v>
      </c>
      <c r="D3" s="333"/>
      <c r="E3" s="334" t="s">
        <v>166</v>
      </c>
      <c r="F3" s="335"/>
      <c r="G3" s="336" t="s">
        <v>169</v>
      </c>
      <c r="H3" s="333"/>
      <c r="I3" s="334" t="s">
        <v>170</v>
      </c>
      <c r="J3" s="335"/>
      <c r="K3" s="155"/>
      <c r="L3" s="337" t="s">
        <v>132</v>
      </c>
      <c r="M3" s="338"/>
      <c r="N3" s="329" t="s">
        <v>133</v>
      </c>
      <c r="O3" s="329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ht="31.5" thickBot="1" thickTop="1">
      <c r="A4" s="156"/>
      <c r="B4" s="157"/>
      <c r="C4" s="158" t="s">
        <v>134</v>
      </c>
      <c r="D4" s="159" t="s">
        <v>135</v>
      </c>
      <c r="E4" s="159" t="s">
        <v>134</v>
      </c>
      <c r="F4" s="160" t="s">
        <v>135</v>
      </c>
      <c r="G4" s="161" t="s">
        <v>134</v>
      </c>
      <c r="H4" s="159" t="s">
        <v>135</v>
      </c>
      <c r="I4" s="162" t="s">
        <v>134</v>
      </c>
      <c r="J4" s="163" t="s">
        <v>135</v>
      </c>
      <c r="K4" s="155"/>
      <c r="L4" s="164"/>
      <c r="M4" s="165" t="s">
        <v>136</v>
      </c>
      <c r="N4" s="164"/>
      <c r="O4" s="166" t="s">
        <v>136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ht="13.5" thickTop="1">
      <c r="A5" s="167" t="s">
        <v>0</v>
      </c>
      <c r="B5" s="168" t="s">
        <v>137</v>
      </c>
      <c r="C5" s="169">
        <v>1</v>
      </c>
      <c r="D5" s="170">
        <v>2</v>
      </c>
      <c r="E5" s="169">
        <v>3</v>
      </c>
      <c r="F5" s="170">
        <v>4</v>
      </c>
      <c r="G5" s="169">
        <v>5</v>
      </c>
      <c r="H5" s="171">
        <v>6</v>
      </c>
      <c r="I5" s="172">
        <v>7</v>
      </c>
      <c r="J5" s="173">
        <v>8</v>
      </c>
      <c r="K5" s="174"/>
      <c r="L5" s="172"/>
      <c r="M5" s="175"/>
      <c r="N5" s="172"/>
      <c r="O5" s="17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</row>
    <row r="6" spans="1:15" ht="15">
      <c r="A6" s="176" t="s">
        <v>138</v>
      </c>
      <c r="B6" s="177" t="s">
        <v>139</v>
      </c>
      <c r="C6" s="178">
        <v>2922</v>
      </c>
      <c r="D6" s="178">
        <v>21948</v>
      </c>
      <c r="E6" s="178">
        <v>854</v>
      </c>
      <c r="F6" s="178">
        <v>19651</v>
      </c>
      <c r="G6" s="178">
        <v>3070</v>
      </c>
      <c r="H6" s="178">
        <v>22068</v>
      </c>
      <c r="I6" s="178">
        <v>1082</v>
      </c>
      <c r="J6" s="178">
        <v>20167</v>
      </c>
      <c r="K6" s="179"/>
      <c r="L6" s="180">
        <f>J6</f>
        <v>20167</v>
      </c>
      <c r="M6" s="181"/>
      <c r="N6" s="182">
        <f>I6</f>
        <v>1082</v>
      </c>
      <c r="O6" s="183"/>
    </row>
    <row r="7" spans="1:15" ht="12.75">
      <c r="A7" s="184" t="s">
        <v>140</v>
      </c>
      <c r="B7" s="185"/>
      <c r="C7" s="186"/>
      <c r="D7" s="186"/>
      <c r="E7" s="186"/>
      <c r="F7" s="186"/>
      <c r="G7" s="186"/>
      <c r="H7" s="186"/>
      <c r="I7" s="183"/>
      <c r="J7" s="187"/>
      <c r="L7" s="183"/>
      <c r="M7" s="181"/>
      <c r="N7" s="183"/>
      <c r="O7" s="183"/>
    </row>
    <row r="8" spans="1:15" ht="12.75">
      <c r="A8" s="188" t="s">
        <v>141</v>
      </c>
      <c r="B8" s="189"/>
      <c r="C8" s="186"/>
      <c r="D8" s="186"/>
      <c r="E8" s="186"/>
      <c r="F8" s="186"/>
      <c r="G8" s="186"/>
      <c r="H8" s="186"/>
      <c r="I8" s="183"/>
      <c r="J8" s="187"/>
      <c r="L8" s="183"/>
      <c r="M8" s="181"/>
      <c r="N8" s="183"/>
      <c r="O8" s="183"/>
    </row>
    <row r="9" spans="1:15" ht="25.5">
      <c r="A9" s="190" t="s">
        <v>10</v>
      </c>
      <c r="B9" s="191" t="s">
        <v>142</v>
      </c>
      <c r="C9" s="192">
        <v>374</v>
      </c>
      <c r="D9" s="192">
        <v>7221</v>
      </c>
      <c r="E9" s="192">
        <v>82</v>
      </c>
      <c r="F9" s="192">
        <v>6835</v>
      </c>
      <c r="G9" s="192">
        <v>515</v>
      </c>
      <c r="H9" s="192">
        <v>7967</v>
      </c>
      <c r="I9" s="192">
        <v>135</v>
      </c>
      <c r="J9" s="193">
        <v>7612</v>
      </c>
      <c r="K9" s="194"/>
      <c r="L9" s="182">
        <f>L6</f>
        <v>20167</v>
      </c>
      <c r="M9" s="195">
        <f>J9/L9*100</f>
        <v>37.744830663955966</v>
      </c>
      <c r="N9" s="182">
        <f>N6</f>
        <v>1082</v>
      </c>
      <c r="O9" s="195">
        <f>I9/N9*100</f>
        <v>12.476894639556377</v>
      </c>
    </row>
    <row r="10" spans="1:15" ht="25.5">
      <c r="A10" s="196" t="s">
        <v>11</v>
      </c>
      <c r="B10" s="177" t="s">
        <v>143</v>
      </c>
      <c r="C10" s="192">
        <v>0</v>
      </c>
      <c r="D10" s="192">
        <v>161</v>
      </c>
      <c r="E10" s="192">
        <v>0</v>
      </c>
      <c r="F10" s="192">
        <v>122</v>
      </c>
      <c r="G10" s="192">
        <v>13</v>
      </c>
      <c r="H10" s="192">
        <v>35</v>
      </c>
      <c r="I10" s="164">
        <v>11</v>
      </c>
      <c r="J10" s="193">
        <v>33</v>
      </c>
      <c r="K10" s="194"/>
      <c r="L10" s="182">
        <f>L6</f>
        <v>20167</v>
      </c>
      <c r="M10" s="197">
        <f aca="true" t="shared" si="0" ref="M10:M28">J10/L10*100</f>
        <v>0.163633658947786</v>
      </c>
      <c r="N10" s="182">
        <f>N6</f>
        <v>1082</v>
      </c>
      <c r="O10" s="198">
        <f aca="true" t="shared" si="1" ref="O10:O28">I10/N10*100</f>
        <v>1.0166358595194085</v>
      </c>
    </row>
    <row r="11" spans="1:15" ht="12.75">
      <c r="A11" s="196" t="s">
        <v>144</v>
      </c>
      <c r="B11" s="191" t="s">
        <v>145</v>
      </c>
      <c r="C11" s="192">
        <v>720</v>
      </c>
      <c r="D11" s="192">
        <v>2720</v>
      </c>
      <c r="E11" s="192">
        <v>237</v>
      </c>
      <c r="F11" s="192">
        <v>2457</v>
      </c>
      <c r="G11" s="192">
        <v>529</v>
      </c>
      <c r="H11" s="192">
        <v>2911</v>
      </c>
      <c r="I11" s="164">
        <v>223</v>
      </c>
      <c r="J11" s="193">
        <v>2652</v>
      </c>
      <c r="K11" s="194"/>
      <c r="L11" s="182">
        <f>L6</f>
        <v>20167</v>
      </c>
      <c r="M11" s="195">
        <f t="shared" si="0"/>
        <v>13.150195864531163</v>
      </c>
      <c r="N11" s="182">
        <f>N6</f>
        <v>1082</v>
      </c>
      <c r="O11" s="195">
        <f t="shared" si="1"/>
        <v>20.609981515711645</v>
      </c>
    </row>
    <row r="12" spans="1:15" ht="25.5">
      <c r="A12" s="196" t="s">
        <v>13</v>
      </c>
      <c r="B12" s="177" t="s">
        <v>146</v>
      </c>
      <c r="C12" s="192">
        <v>82</v>
      </c>
      <c r="D12" s="192">
        <v>299</v>
      </c>
      <c r="E12" s="192">
        <v>12</v>
      </c>
      <c r="F12" s="192">
        <v>258</v>
      </c>
      <c r="G12" s="192">
        <v>81</v>
      </c>
      <c r="H12" s="192">
        <v>242</v>
      </c>
      <c r="I12" s="164">
        <v>33</v>
      </c>
      <c r="J12" s="193">
        <v>215</v>
      </c>
      <c r="K12" s="199"/>
      <c r="L12" s="182">
        <f>J6</f>
        <v>20167</v>
      </c>
      <c r="M12" s="197">
        <f t="shared" si="0"/>
        <v>1.0660980810234542</v>
      </c>
      <c r="N12" s="182">
        <f>N6</f>
        <v>1082</v>
      </c>
      <c r="O12" s="195">
        <f t="shared" si="1"/>
        <v>3.0499075785582255</v>
      </c>
    </row>
    <row r="13" spans="1:15" ht="25.5">
      <c r="A13" s="196" t="s">
        <v>14</v>
      </c>
      <c r="B13" s="191" t="s">
        <v>147</v>
      </c>
      <c r="C13" s="192">
        <v>52</v>
      </c>
      <c r="D13" s="192">
        <v>101</v>
      </c>
      <c r="E13" s="192">
        <v>21</v>
      </c>
      <c r="F13" s="192">
        <v>91</v>
      </c>
      <c r="G13" s="192">
        <v>60</v>
      </c>
      <c r="H13" s="192">
        <v>124</v>
      </c>
      <c r="I13" s="164">
        <v>26</v>
      </c>
      <c r="J13" s="193">
        <v>114</v>
      </c>
      <c r="K13" s="194"/>
      <c r="L13" s="182">
        <f>J6</f>
        <v>20167</v>
      </c>
      <c r="M13" s="197">
        <f t="shared" si="0"/>
        <v>0.5652799127287153</v>
      </c>
      <c r="N13" s="182">
        <f>N6</f>
        <v>1082</v>
      </c>
      <c r="O13" s="195">
        <f t="shared" si="1"/>
        <v>2.4029574861367835</v>
      </c>
    </row>
    <row r="14" spans="1:15" ht="12.75">
      <c r="A14" s="196" t="s">
        <v>15</v>
      </c>
      <c r="B14" s="177" t="s">
        <v>148</v>
      </c>
      <c r="C14" s="192">
        <v>117</v>
      </c>
      <c r="D14" s="192">
        <v>560</v>
      </c>
      <c r="E14" s="192">
        <v>58</v>
      </c>
      <c r="F14" s="192">
        <v>503</v>
      </c>
      <c r="G14" s="192">
        <v>111</v>
      </c>
      <c r="H14" s="192">
        <v>565</v>
      </c>
      <c r="I14" s="164">
        <v>43</v>
      </c>
      <c r="J14" s="193">
        <v>531</v>
      </c>
      <c r="K14" s="194"/>
      <c r="L14" s="182">
        <f>J6</f>
        <v>20167</v>
      </c>
      <c r="M14" s="197">
        <f t="shared" si="0"/>
        <v>2.633014330341647</v>
      </c>
      <c r="N14" s="182">
        <f>N6</f>
        <v>1082</v>
      </c>
      <c r="O14" s="195">
        <f t="shared" si="1"/>
        <v>3.9741219963031424</v>
      </c>
    </row>
    <row r="15" spans="1:256" ht="25.5">
      <c r="A15" s="200" t="s">
        <v>16</v>
      </c>
      <c r="B15" s="191" t="s">
        <v>149</v>
      </c>
      <c r="C15" s="192">
        <v>481</v>
      </c>
      <c r="D15" s="192">
        <v>2967</v>
      </c>
      <c r="E15" s="192">
        <v>101</v>
      </c>
      <c r="F15" s="192">
        <v>2567</v>
      </c>
      <c r="G15" s="192">
        <v>474</v>
      </c>
      <c r="H15" s="192">
        <v>2942</v>
      </c>
      <c r="I15" s="164">
        <v>211</v>
      </c>
      <c r="J15" s="193">
        <v>2597</v>
      </c>
      <c r="K15" s="194"/>
      <c r="L15" s="182">
        <f>J6</f>
        <v>20167</v>
      </c>
      <c r="M15" s="195">
        <f t="shared" si="0"/>
        <v>12.87747309961819</v>
      </c>
      <c r="N15" s="201">
        <f>N6</f>
        <v>1082</v>
      </c>
      <c r="O15" s="195">
        <f t="shared" si="1"/>
        <v>19.500924214417743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6" spans="1:15" ht="25.5">
      <c r="A16" s="200" t="s">
        <v>17</v>
      </c>
      <c r="B16" s="177" t="s">
        <v>150</v>
      </c>
      <c r="C16" s="192">
        <v>184</v>
      </c>
      <c r="D16" s="192">
        <v>861</v>
      </c>
      <c r="E16" s="164">
        <v>86</v>
      </c>
      <c r="F16" s="192">
        <v>766</v>
      </c>
      <c r="G16" s="192">
        <v>195</v>
      </c>
      <c r="H16" s="192">
        <v>712</v>
      </c>
      <c r="I16" s="164">
        <v>88</v>
      </c>
      <c r="J16" s="193">
        <v>610</v>
      </c>
      <c r="K16" s="194"/>
      <c r="L16" s="182">
        <f>J6</f>
        <v>20167</v>
      </c>
      <c r="M16" s="197">
        <f t="shared" si="0"/>
        <v>3.0247433926711955</v>
      </c>
      <c r="N16" s="182">
        <f aca="true" t="shared" si="2" ref="N16:N28">N15</f>
        <v>1082</v>
      </c>
      <c r="O16" s="195">
        <f t="shared" si="1"/>
        <v>8.133086876155268</v>
      </c>
    </row>
    <row r="17" spans="1:15" ht="25.5">
      <c r="A17" s="200" t="s">
        <v>18</v>
      </c>
      <c r="B17" s="191" t="s">
        <v>151</v>
      </c>
      <c r="C17" s="192">
        <v>76</v>
      </c>
      <c r="D17" s="192">
        <v>281</v>
      </c>
      <c r="E17" s="192">
        <v>18</v>
      </c>
      <c r="F17" s="192">
        <v>239</v>
      </c>
      <c r="G17" s="192">
        <v>52</v>
      </c>
      <c r="H17" s="192">
        <v>307</v>
      </c>
      <c r="I17" s="164">
        <v>15</v>
      </c>
      <c r="J17" s="193">
        <v>276</v>
      </c>
      <c r="K17" s="194"/>
      <c r="L17" s="182">
        <f>J6</f>
        <v>20167</v>
      </c>
      <c r="M17" s="195">
        <f t="shared" si="0"/>
        <v>1.3685724202905738</v>
      </c>
      <c r="N17" s="182">
        <f t="shared" si="2"/>
        <v>1082</v>
      </c>
      <c r="O17" s="195">
        <f t="shared" si="1"/>
        <v>1.3863216266173752</v>
      </c>
    </row>
    <row r="18" spans="1:15" ht="12.75">
      <c r="A18" s="196" t="s">
        <v>19</v>
      </c>
      <c r="B18" s="177" t="s">
        <v>152</v>
      </c>
      <c r="C18" s="192">
        <v>19</v>
      </c>
      <c r="D18" s="192">
        <v>171</v>
      </c>
      <c r="E18" s="192">
        <v>12</v>
      </c>
      <c r="F18" s="192">
        <v>148</v>
      </c>
      <c r="G18" s="192">
        <v>20</v>
      </c>
      <c r="H18" s="192">
        <v>152</v>
      </c>
      <c r="I18" s="164">
        <v>13</v>
      </c>
      <c r="J18" s="193">
        <v>128</v>
      </c>
      <c r="K18" s="194"/>
      <c r="L18" s="182">
        <f>J6</f>
        <v>20167</v>
      </c>
      <c r="M18" s="197">
        <f t="shared" si="0"/>
        <v>0.634700252888382</v>
      </c>
      <c r="N18" s="182">
        <f t="shared" si="2"/>
        <v>1082</v>
      </c>
      <c r="O18" s="198">
        <f t="shared" si="1"/>
        <v>1.2014787430683918</v>
      </c>
    </row>
    <row r="19" spans="1:15" ht="12.75">
      <c r="A19" s="200" t="s">
        <v>20</v>
      </c>
      <c r="B19" s="191" t="s">
        <v>153</v>
      </c>
      <c r="C19" s="192">
        <v>10</v>
      </c>
      <c r="D19" s="192">
        <v>297</v>
      </c>
      <c r="E19" s="192">
        <v>5</v>
      </c>
      <c r="F19" s="192">
        <v>268</v>
      </c>
      <c r="G19" s="192">
        <v>15</v>
      </c>
      <c r="H19" s="192">
        <v>229</v>
      </c>
      <c r="I19" s="164">
        <v>5</v>
      </c>
      <c r="J19" s="193">
        <v>204</v>
      </c>
      <c r="K19" s="194"/>
      <c r="L19" s="182">
        <f>J6</f>
        <v>20167</v>
      </c>
      <c r="M19" s="197">
        <f t="shared" si="0"/>
        <v>1.011553528040859</v>
      </c>
      <c r="N19" s="182">
        <f t="shared" si="2"/>
        <v>1082</v>
      </c>
      <c r="O19" s="198">
        <f t="shared" si="1"/>
        <v>0.46210720887245843</v>
      </c>
    </row>
    <row r="20" spans="1:15" ht="12.75">
      <c r="A20" s="200" t="s">
        <v>21</v>
      </c>
      <c r="B20" s="177" t="s">
        <v>154</v>
      </c>
      <c r="C20" s="192">
        <v>24</v>
      </c>
      <c r="D20" s="192">
        <v>117</v>
      </c>
      <c r="E20" s="192">
        <v>8</v>
      </c>
      <c r="F20" s="192">
        <v>101</v>
      </c>
      <c r="G20" s="192">
        <v>28</v>
      </c>
      <c r="H20" s="192">
        <v>93</v>
      </c>
      <c r="I20" s="164">
        <v>9</v>
      </c>
      <c r="J20" s="193">
        <v>72</v>
      </c>
      <c r="K20" s="194"/>
      <c r="L20" s="182">
        <f>J6</f>
        <v>20167</v>
      </c>
      <c r="M20" s="197">
        <f t="shared" si="0"/>
        <v>0.3570188922497149</v>
      </c>
      <c r="N20" s="182">
        <f t="shared" si="2"/>
        <v>1082</v>
      </c>
      <c r="O20" s="198">
        <f t="shared" si="1"/>
        <v>0.8317929759704251</v>
      </c>
    </row>
    <row r="21" spans="1:15" ht="25.5">
      <c r="A21" s="196" t="s">
        <v>22</v>
      </c>
      <c r="B21" s="191" t="s">
        <v>155</v>
      </c>
      <c r="C21" s="192">
        <v>38</v>
      </c>
      <c r="D21" s="192">
        <v>289</v>
      </c>
      <c r="E21" s="192">
        <v>16</v>
      </c>
      <c r="F21" s="192">
        <v>257</v>
      </c>
      <c r="G21" s="192">
        <v>29</v>
      </c>
      <c r="H21" s="192">
        <v>278</v>
      </c>
      <c r="I21" s="164">
        <v>19</v>
      </c>
      <c r="J21" s="193">
        <v>253</v>
      </c>
      <c r="K21" s="194"/>
      <c r="L21" s="182">
        <f>J6</f>
        <v>20167</v>
      </c>
      <c r="M21" s="195">
        <f t="shared" si="0"/>
        <v>1.2545247185996926</v>
      </c>
      <c r="N21" s="182">
        <f t="shared" si="2"/>
        <v>1082</v>
      </c>
      <c r="O21" s="198">
        <f t="shared" si="1"/>
        <v>1.756007393715342</v>
      </c>
    </row>
    <row r="22" spans="1:15" ht="25.5">
      <c r="A22" s="196" t="s">
        <v>23</v>
      </c>
      <c r="B22" s="177" t="s">
        <v>156</v>
      </c>
      <c r="C22" s="192">
        <v>60</v>
      </c>
      <c r="D22" s="192">
        <v>337</v>
      </c>
      <c r="E22" s="192">
        <v>26</v>
      </c>
      <c r="F22" s="192">
        <v>296</v>
      </c>
      <c r="G22" s="192">
        <v>194</v>
      </c>
      <c r="H22" s="192">
        <v>381</v>
      </c>
      <c r="I22" s="164">
        <v>22</v>
      </c>
      <c r="J22" s="193">
        <v>348</v>
      </c>
      <c r="K22" s="194"/>
      <c r="L22" s="182">
        <f aca="true" t="shared" si="3" ref="L22:L28">L21</f>
        <v>20167</v>
      </c>
      <c r="M22" s="195">
        <f t="shared" si="0"/>
        <v>1.7255913125402886</v>
      </c>
      <c r="N22" s="182">
        <f t="shared" si="2"/>
        <v>1082</v>
      </c>
      <c r="O22" s="198">
        <f t="shared" si="1"/>
        <v>2.033271719038817</v>
      </c>
    </row>
    <row r="23" spans="1:15" ht="25.5">
      <c r="A23" s="196" t="s">
        <v>157</v>
      </c>
      <c r="B23" s="191" t="s">
        <v>158</v>
      </c>
      <c r="C23" s="192">
        <v>221</v>
      </c>
      <c r="D23" s="192">
        <v>2132</v>
      </c>
      <c r="E23" s="192">
        <v>27</v>
      </c>
      <c r="F23" s="192">
        <v>1876</v>
      </c>
      <c r="G23" s="192">
        <v>249</v>
      </c>
      <c r="H23" s="192">
        <v>2458</v>
      </c>
      <c r="I23" s="164">
        <v>67</v>
      </c>
      <c r="J23" s="193">
        <v>2219</v>
      </c>
      <c r="K23" s="194"/>
      <c r="L23" s="182">
        <f t="shared" si="3"/>
        <v>20167</v>
      </c>
      <c r="M23" s="195">
        <f t="shared" si="0"/>
        <v>11.003123915307185</v>
      </c>
      <c r="N23" s="182">
        <f t="shared" si="2"/>
        <v>1082</v>
      </c>
      <c r="O23" s="195">
        <f t="shared" si="1"/>
        <v>6.1922365988909425</v>
      </c>
    </row>
    <row r="24" spans="1:15" ht="12.75">
      <c r="A24" s="202" t="s">
        <v>25</v>
      </c>
      <c r="B24" s="177" t="s">
        <v>159</v>
      </c>
      <c r="C24" s="192">
        <v>197</v>
      </c>
      <c r="D24" s="192">
        <v>334</v>
      </c>
      <c r="E24" s="192">
        <v>61</v>
      </c>
      <c r="F24" s="192">
        <v>301</v>
      </c>
      <c r="G24" s="192">
        <v>251</v>
      </c>
      <c r="H24" s="192">
        <v>323</v>
      </c>
      <c r="I24" s="164">
        <v>75</v>
      </c>
      <c r="J24" s="193">
        <v>290</v>
      </c>
      <c r="K24" s="194"/>
      <c r="L24" s="182">
        <f t="shared" si="3"/>
        <v>20167</v>
      </c>
      <c r="M24" s="197">
        <f t="shared" si="0"/>
        <v>1.4379927604502405</v>
      </c>
      <c r="N24" s="182">
        <f t="shared" si="2"/>
        <v>1082</v>
      </c>
      <c r="O24" s="195">
        <f t="shared" si="1"/>
        <v>6.931608133086876</v>
      </c>
    </row>
    <row r="25" spans="1:15" ht="25.5">
      <c r="A25" s="200" t="s">
        <v>26</v>
      </c>
      <c r="B25" s="191" t="s">
        <v>160</v>
      </c>
      <c r="C25" s="192">
        <v>203</v>
      </c>
      <c r="D25" s="192">
        <v>599</v>
      </c>
      <c r="E25" s="192">
        <v>67</v>
      </c>
      <c r="F25" s="192">
        <v>520</v>
      </c>
      <c r="G25" s="192">
        <v>202</v>
      </c>
      <c r="H25" s="192">
        <v>621</v>
      </c>
      <c r="I25" s="164">
        <v>64</v>
      </c>
      <c r="J25" s="193">
        <v>556</v>
      </c>
      <c r="K25" s="194"/>
      <c r="L25" s="182">
        <f t="shared" si="3"/>
        <v>20167</v>
      </c>
      <c r="M25" s="197">
        <f t="shared" si="0"/>
        <v>2.7569792234839094</v>
      </c>
      <c r="N25" s="182">
        <f t="shared" si="2"/>
        <v>1082</v>
      </c>
      <c r="O25" s="195">
        <f t="shared" si="1"/>
        <v>5.914972273567468</v>
      </c>
    </row>
    <row r="26" spans="1:15" ht="12.75">
      <c r="A26" s="200" t="s">
        <v>27</v>
      </c>
      <c r="B26" s="177" t="s">
        <v>161</v>
      </c>
      <c r="C26" s="192">
        <v>36</v>
      </c>
      <c r="D26" s="192">
        <v>129</v>
      </c>
      <c r="E26" s="192">
        <v>9</v>
      </c>
      <c r="F26" s="192">
        <v>120</v>
      </c>
      <c r="G26" s="192">
        <v>30</v>
      </c>
      <c r="H26" s="192">
        <v>122</v>
      </c>
      <c r="I26" s="164">
        <v>14</v>
      </c>
      <c r="J26" s="193">
        <v>105</v>
      </c>
      <c r="K26" s="194"/>
      <c r="L26" s="182">
        <f t="shared" si="3"/>
        <v>20167</v>
      </c>
      <c r="M26" s="197">
        <f t="shared" si="0"/>
        <v>0.5206525511975009</v>
      </c>
      <c r="N26" s="182">
        <f t="shared" si="2"/>
        <v>1082</v>
      </c>
      <c r="O26" s="198">
        <f t="shared" si="1"/>
        <v>1.2939001848428837</v>
      </c>
    </row>
    <row r="27" spans="1:15" ht="12.75">
      <c r="A27" s="203" t="s">
        <v>28</v>
      </c>
      <c r="B27" s="204" t="s">
        <v>162</v>
      </c>
      <c r="C27" s="192">
        <v>28</v>
      </c>
      <c r="D27" s="192">
        <v>137</v>
      </c>
      <c r="E27" s="192">
        <v>8</v>
      </c>
      <c r="F27" s="192">
        <v>123</v>
      </c>
      <c r="G27" s="192">
        <v>22</v>
      </c>
      <c r="H27" s="192">
        <v>129</v>
      </c>
      <c r="I27" s="164">
        <v>9</v>
      </c>
      <c r="J27" s="193">
        <v>119</v>
      </c>
      <c r="K27" s="194"/>
      <c r="L27" s="182">
        <f t="shared" si="3"/>
        <v>20167</v>
      </c>
      <c r="M27" s="197">
        <f t="shared" si="0"/>
        <v>0.5900728913571677</v>
      </c>
      <c r="N27" s="182">
        <f t="shared" si="2"/>
        <v>1082</v>
      </c>
      <c r="O27" s="195">
        <f t="shared" si="1"/>
        <v>0.8317929759704251</v>
      </c>
    </row>
    <row r="28" spans="1:15" ht="15.75">
      <c r="A28" s="205" t="s">
        <v>163</v>
      </c>
      <c r="B28" s="205"/>
      <c r="C28" s="206"/>
      <c r="D28" s="206">
        <v>2235</v>
      </c>
      <c r="E28" s="206"/>
      <c r="F28" s="206">
        <v>1803</v>
      </c>
      <c r="G28" s="206">
        <v>0</v>
      </c>
      <c r="H28" s="206">
        <v>1477</v>
      </c>
      <c r="I28" s="164">
        <v>0</v>
      </c>
      <c r="J28" s="164">
        <v>1233</v>
      </c>
      <c r="L28" s="182">
        <f t="shared" si="3"/>
        <v>20167</v>
      </c>
      <c r="M28" s="197">
        <f t="shared" si="0"/>
        <v>6.113948529776367</v>
      </c>
      <c r="N28" s="182">
        <f t="shared" si="2"/>
        <v>1082</v>
      </c>
      <c r="O28" s="195">
        <f t="shared" si="1"/>
        <v>0</v>
      </c>
    </row>
    <row r="29" spans="1:256" ht="15.75">
      <c r="A29" s="207"/>
      <c r="B29" s="207"/>
      <c r="C29" s="207"/>
      <c r="D29" s="207"/>
      <c r="E29" s="207"/>
      <c r="F29" s="207"/>
      <c r="G29" s="207"/>
      <c r="H29" s="208"/>
      <c r="I29" s="155"/>
      <c r="J29" s="209"/>
      <c r="K29" s="155"/>
      <c r="L29" s="155"/>
      <c r="M29" s="210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  <c r="IT29" s="155"/>
      <c r="IU29" s="155"/>
      <c r="IV29" s="155"/>
    </row>
    <row r="31" ht="12.75">
      <c r="H31" s="211"/>
    </row>
  </sheetData>
  <sheetProtection/>
  <mergeCells count="7">
    <mergeCell ref="N3:O3"/>
    <mergeCell ref="A1:J1"/>
    <mergeCell ref="C3:D3"/>
    <mergeCell ref="E3:F3"/>
    <mergeCell ref="G3:H3"/>
    <mergeCell ref="I3:J3"/>
    <mergeCell ref="L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9"/>
  <sheetViews>
    <sheetView zoomScalePageLayoutView="0" workbookViewId="0" topLeftCell="A1">
      <selection activeCell="B6" sqref="B6:E15"/>
    </sheetView>
  </sheetViews>
  <sheetFormatPr defaultColWidth="9.140625" defaultRowHeight="15"/>
  <cols>
    <col min="1" max="1" width="50.00390625" style="5" customWidth="1"/>
    <col min="2" max="2" width="9.28125" style="5" customWidth="1"/>
    <col min="3" max="3" width="10.140625" style="5" customWidth="1"/>
    <col min="4" max="4" width="9.28125" style="5" customWidth="1"/>
    <col min="5" max="5" width="10.140625" style="5" customWidth="1"/>
    <col min="7" max="7" width="10.8515625" style="0" customWidth="1"/>
    <col min="9" max="9" width="10.140625" style="0" customWidth="1"/>
    <col min="10" max="10" width="7.140625" style="0" customWidth="1"/>
    <col min="11" max="11" width="9.140625" style="212" customWidth="1"/>
    <col min="13" max="13" width="9.140625" style="213" customWidth="1"/>
  </cols>
  <sheetData>
    <row r="1" spans="1:9" ht="41.25" customHeight="1">
      <c r="A1" s="317" t="s">
        <v>164</v>
      </c>
      <c r="B1" s="317"/>
      <c r="C1" s="317"/>
      <c r="D1" s="317"/>
      <c r="E1" s="317"/>
      <c r="F1" s="341"/>
      <c r="G1" s="341"/>
      <c r="H1" s="341"/>
      <c r="I1" s="341"/>
    </row>
    <row r="2" spans="1:5" ht="23.25" customHeight="1" thickBot="1">
      <c r="A2" s="44"/>
      <c r="B2" s="44"/>
      <c r="C2" s="44"/>
      <c r="D2" s="44"/>
      <c r="E2" s="44"/>
    </row>
    <row r="3" spans="1:5" ht="24" hidden="1" thickBot="1">
      <c r="A3" s="44"/>
      <c r="B3" s="44"/>
      <c r="C3" s="44"/>
      <c r="D3" s="44"/>
      <c r="E3" s="44"/>
    </row>
    <row r="4" spans="1:9" ht="31.5" customHeight="1" thickBot="1" thickTop="1">
      <c r="A4" s="342"/>
      <c r="B4" s="332" t="s">
        <v>165</v>
      </c>
      <c r="C4" s="333"/>
      <c r="D4" s="334" t="s">
        <v>166</v>
      </c>
      <c r="E4" s="335"/>
      <c r="F4" s="332" t="s">
        <v>167</v>
      </c>
      <c r="G4" s="333"/>
      <c r="H4" s="334" t="s">
        <v>168</v>
      </c>
      <c r="I4" s="335"/>
    </row>
    <row r="5" spans="1:13" ht="30" customHeight="1" thickBot="1" thickTop="1">
      <c r="A5" s="343"/>
      <c r="B5" s="214" t="s">
        <v>134</v>
      </c>
      <c r="C5" s="214" t="s">
        <v>135</v>
      </c>
      <c r="D5" s="214" t="s">
        <v>134</v>
      </c>
      <c r="E5" s="215" t="s">
        <v>135</v>
      </c>
      <c r="F5" s="216" t="s">
        <v>134</v>
      </c>
      <c r="G5" s="214" t="s">
        <v>135</v>
      </c>
      <c r="H5" s="214" t="s">
        <v>134</v>
      </c>
      <c r="I5" s="217" t="s">
        <v>135</v>
      </c>
      <c r="J5" s="339" t="s">
        <v>132</v>
      </c>
      <c r="K5" s="340"/>
      <c r="L5" s="340" t="s">
        <v>133</v>
      </c>
      <c r="M5" s="340"/>
    </row>
    <row r="6" spans="1:9" ht="19.5" thickTop="1">
      <c r="A6" s="218" t="s">
        <v>32</v>
      </c>
      <c r="B6" s="235">
        <v>2922</v>
      </c>
      <c r="C6" s="235">
        <v>21948</v>
      </c>
      <c r="D6" s="235">
        <v>854</v>
      </c>
      <c r="E6" s="236">
        <v>19651</v>
      </c>
      <c r="F6" s="243">
        <f>SUM(F7:F15)</f>
        <v>3070</v>
      </c>
      <c r="G6" s="244">
        <f>SUM(G7:G15)</f>
        <v>22068</v>
      </c>
      <c r="H6" s="245">
        <f>SUM(H7:H15)</f>
        <v>1082</v>
      </c>
      <c r="I6" s="246">
        <f>SUM(I7:I15)</f>
        <v>20167</v>
      </c>
    </row>
    <row r="7" spans="1:13" ht="37.5">
      <c r="A7" s="219" t="s">
        <v>34</v>
      </c>
      <c r="B7" s="220">
        <v>176</v>
      </c>
      <c r="C7" s="220">
        <v>2546</v>
      </c>
      <c r="D7" s="221">
        <v>57</v>
      </c>
      <c r="E7" s="222">
        <v>2230</v>
      </c>
      <c r="F7" s="237">
        <v>208</v>
      </c>
      <c r="G7" s="220">
        <v>2480</v>
      </c>
      <c r="H7" s="221">
        <v>84</v>
      </c>
      <c r="I7" s="247">
        <v>2224</v>
      </c>
      <c r="J7" s="223">
        <f>I6</f>
        <v>20167</v>
      </c>
      <c r="K7" s="224">
        <f>I7/J7*100</f>
        <v>11.027916893935638</v>
      </c>
      <c r="L7" s="223">
        <f>H6</f>
        <v>1082</v>
      </c>
      <c r="M7" s="224">
        <f>H7/L7*100</f>
        <v>7.763401109057301</v>
      </c>
    </row>
    <row r="8" spans="1:13" ht="18.75">
      <c r="A8" s="219" t="s">
        <v>3</v>
      </c>
      <c r="B8" s="220">
        <v>257</v>
      </c>
      <c r="C8" s="220">
        <v>1537</v>
      </c>
      <c r="D8" s="221">
        <v>84</v>
      </c>
      <c r="E8" s="222">
        <v>1366</v>
      </c>
      <c r="F8" s="237">
        <v>312</v>
      </c>
      <c r="G8" s="220">
        <v>1567</v>
      </c>
      <c r="H8" s="221">
        <v>120</v>
      </c>
      <c r="I8" s="247">
        <v>1400</v>
      </c>
      <c r="J8" s="223">
        <f>J7</f>
        <v>20167</v>
      </c>
      <c r="K8" s="224">
        <f aca="true" t="shared" si="0" ref="K8:K15">I8/J8*100</f>
        <v>6.942034015966677</v>
      </c>
      <c r="L8" s="223">
        <f>L7</f>
        <v>1082</v>
      </c>
      <c r="M8" s="224">
        <f aca="true" t="shared" si="1" ref="M8:M15">H8/L8*100</f>
        <v>11.090573012939002</v>
      </c>
    </row>
    <row r="9" spans="1:13" ht="18.75">
      <c r="A9" s="219" t="s">
        <v>2</v>
      </c>
      <c r="B9" s="220">
        <v>327</v>
      </c>
      <c r="C9" s="220">
        <v>1747</v>
      </c>
      <c r="D9" s="221">
        <v>111</v>
      </c>
      <c r="E9" s="222">
        <v>1486</v>
      </c>
      <c r="F9" s="237">
        <v>315</v>
      </c>
      <c r="G9" s="220">
        <v>1571</v>
      </c>
      <c r="H9" s="221">
        <v>120</v>
      </c>
      <c r="I9" s="247">
        <v>1400</v>
      </c>
      <c r="J9" s="223">
        <f>J7</f>
        <v>20167</v>
      </c>
      <c r="K9" s="224">
        <f t="shared" si="0"/>
        <v>6.942034015966677</v>
      </c>
      <c r="L9" s="223">
        <f>L7</f>
        <v>1082</v>
      </c>
      <c r="M9" s="224">
        <f t="shared" si="1"/>
        <v>11.090573012939002</v>
      </c>
    </row>
    <row r="10" spans="1:13" ht="18.75">
      <c r="A10" s="219" t="s">
        <v>1</v>
      </c>
      <c r="B10" s="220">
        <v>134</v>
      </c>
      <c r="C10" s="220">
        <v>1151</v>
      </c>
      <c r="D10" s="221">
        <v>42</v>
      </c>
      <c r="E10" s="222">
        <v>1002</v>
      </c>
      <c r="F10" s="237">
        <v>121</v>
      </c>
      <c r="G10" s="220">
        <v>943</v>
      </c>
      <c r="H10" s="221">
        <v>36</v>
      </c>
      <c r="I10" s="247">
        <v>822</v>
      </c>
      <c r="J10" s="223">
        <f>J7</f>
        <v>20167</v>
      </c>
      <c r="K10" s="225">
        <f t="shared" si="0"/>
        <v>4.075965686517578</v>
      </c>
      <c r="L10" s="223">
        <f>L7</f>
        <v>1082</v>
      </c>
      <c r="M10" s="224">
        <f t="shared" si="1"/>
        <v>3.3271719038817005</v>
      </c>
    </row>
    <row r="11" spans="1:13" ht="18.75">
      <c r="A11" s="219" t="s">
        <v>5</v>
      </c>
      <c r="B11" s="220">
        <v>523</v>
      </c>
      <c r="C11" s="220">
        <v>3283</v>
      </c>
      <c r="D11" s="221">
        <v>105</v>
      </c>
      <c r="E11" s="222">
        <v>2847</v>
      </c>
      <c r="F11" s="237">
        <v>464</v>
      </c>
      <c r="G11" s="220">
        <v>3021</v>
      </c>
      <c r="H11" s="221">
        <v>188</v>
      </c>
      <c r="I11" s="247">
        <v>2711</v>
      </c>
      <c r="J11" s="223">
        <f>J7</f>
        <v>20167</v>
      </c>
      <c r="K11" s="224">
        <f t="shared" si="0"/>
        <v>13.442753012346904</v>
      </c>
      <c r="L11" s="223">
        <f>L7</f>
        <v>1082</v>
      </c>
      <c r="M11" s="224">
        <f t="shared" si="1"/>
        <v>17.375231053604438</v>
      </c>
    </row>
    <row r="12" spans="1:13" ht="56.25">
      <c r="A12" s="219" t="s">
        <v>30</v>
      </c>
      <c r="B12" s="220">
        <v>70</v>
      </c>
      <c r="C12" s="220">
        <v>1213</v>
      </c>
      <c r="D12" s="221">
        <v>18</v>
      </c>
      <c r="E12" s="222">
        <v>1142</v>
      </c>
      <c r="F12" s="237">
        <v>86</v>
      </c>
      <c r="G12" s="220">
        <v>1177</v>
      </c>
      <c r="H12" s="221">
        <v>30</v>
      </c>
      <c r="I12" s="247">
        <v>1104</v>
      </c>
      <c r="J12" s="223">
        <f>J7</f>
        <v>20167</v>
      </c>
      <c r="K12" s="224">
        <f>I12/J12*100</f>
        <v>5.474289681162295</v>
      </c>
      <c r="L12" s="223">
        <f>L7</f>
        <v>1082</v>
      </c>
      <c r="M12" s="224">
        <f t="shared" si="1"/>
        <v>2.7726432532347505</v>
      </c>
    </row>
    <row r="13" spans="1:13" ht="18.75">
      <c r="A13" s="219" t="s">
        <v>6</v>
      </c>
      <c r="B13" s="220">
        <v>546</v>
      </c>
      <c r="C13" s="220">
        <v>1966</v>
      </c>
      <c r="D13" s="221">
        <v>200</v>
      </c>
      <c r="E13" s="222">
        <v>1742</v>
      </c>
      <c r="F13" s="237">
        <v>552</v>
      </c>
      <c r="G13" s="220">
        <v>2020</v>
      </c>
      <c r="H13" s="221">
        <v>200</v>
      </c>
      <c r="I13" s="247">
        <v>1819</v>
      </c>
      <c r="J13" s="223">
        <f>J7</f>
        <v>20167</v>
      </c>
      <c r="K13" s="224">
        <f t="shared" si="0"/>
        <v>9.019685625030991</v>
      </c>
      <c r="L13" s="223">
        <f>L7</f>
        <v>1082</v>
      </c>
      <c r="M13" s="224">
        <f t="shared" si="1"/>
        <v>18.484288354898336</v>
      </c>
    </row>
    <row r="14" spans="1:13" ht="75.75" thickBot="1">
      <c r="A14" s="219" t="s">
        <v>7</v>
      </c>
      <c r="B14" s="220">
        <v>450</v>
      </c>
      <c r="C14" s="226">
        <v>4944</v>
      </c>
      <c r="D14" s="227">
        <v>155</v>
      </c>
      <c r="E14" s="228">
        <v>4614</v>
      </c>
      <c r="F14" s="238">
        <v>453</v>
      </c>
      <c r="G14" s="226">
        <v>5562</v>
      </c>
      <c r="H14" s="227">
        <v>186</v>
      </c>
      <c r="I14" s="248">
        <v>5262</v>
      </c>
      <c r="J14" s="223">
        <f>J7</f>
        <v>20167</v>
      </c>
      <c r="K14" s="224">
        <f t="shared" si="0"/>
        <v>26.092130708583326</v>
      </c>
      <c r="L14" s="223">
        <f>L7</f>
        <v>1082</v>
      </c>
      <c r="M14" s="224">
        <f t="shared" si="1"/>
        <v>17.190388170055453</v>
      </c>
    </row>
    <row r="15" spans="1:13" ht="20.25" thickBot="1" thickTop="1">
      <c r="A15" s="229" t="s">
        <v>35</v>
      </c>
      <c r="B15" s="239">
        <v>439</v>
      </c>
      <c r="C15" s="230">
        <v>3561</v>
      </c>
      <c r="D15" s="231">
        <v>82</v>
      </c>
      <c r="E15" s="232">
        <v>3222</v>
      </c>
      <c r="F15" s="240">
        <v>559</v>
      </c>
      <c r="G15" s="230">
        <v>3727</v>
      </c>
      <c r="H15" s="231">
        <v>118</v>
      </c>
      <c r="I15" s="233">
        <v>3425</v>
      </c>
      <c r="J15" s="223">
        <f>J7</f>
        <v>20167</v>
      </c>
      <c r="K15" s="224">
        <f t="shared" si="0"/>
        <v>16.983190360489907</v>
      </c>
      <c r="L15" s="223">
        <f>L7</f>
        <v>1082</v>
      </c>
      <c r="M15" s="224">
        <f t="shared" si="1"/>
        <v>10.905730129390019</v>
      </c>
    </row>
    <row r="16" spans="1:9" ht="15.75">
      <c r="A16" s="6"/>
      <c r="B16" s="241"/>
      <c r="C16" s="242"/>
      <c r="D16" s="241"/>
      <c r="E16" s="242"/>
      <c r="F16" s="241"/>
      <c r="G16" s="242">
        <v>26</v>
      </c>
      <c r="H16" s="241"/>
      <c r="I16" s="241">
        <v>22</v>
      </c>
    </row>
    <row r="17" spans="1:7" ht="15.75">
      <c r="A17" s="6"/>
      <c r="B17" s="6"/>
      <c r="C17" s="6"/>
      <c r="D17" s="6"/>
      <c r="E17" s="6"/>
      <c r="G17" s="234"/>
    </row>
    <row r="18" spans="3:5" ht="15">
      <c r="C18" s="16">
        <f>C15+C16</f>
        <v>3561</v>
      </c>
      <c r="E18" s="16">
        <f>E15+E16</f>
        <v>3222</v>
      </c>
    </row>
    <row r="19" spans="7:9" ht="15">
      <c r="G19" s="223">
        <f>G15+G16</f>
        <v>3753</v>
      </c>
      <c r="I19" s="223">
        <f>I15+I16</f>
        <v>3447</v>
      </c>
    </row>
  </sheetData>
  <sheetProtection/>
  <mergeCells count="8">
    <mergeCell ref="J5:K5"/>
    <mergeCell ref="L5:M5"/>
    <mergeCell ref="A1:I1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E7" sqref="E7"/>
    </sheetView>
  </sheetViews>
  <sheetFormatPr defaultColWidth="8.8515625" defaultRowHeight="15"/>
  <cols>
    <col min="1" max="1" width="52.8515625" style="5" customWidth="1"/>
    <col min="2" max="3" width="15.7109375" style="5" customWidth="1"/>
    <col min="4" max="4" width="14.00390625" style="5" customWidth="1"/>
    <col min="5" max="6" width="15.710937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2" customFormat="1" ht="25.5" customHeight="1">
      <c r="A1" s="258" t="s">
        <v>50</v>
      </c>
      <c r="B1" s="258"/>
      <c r="C1" s="258"/>
      <c r="D1" s="258"/>
      <c r="E1" s="258"/>
      <c r="F1" s="258"/>
      <c r="G1" s="258"/>
    </row>
    <row r="2" spans="1:7" s="2" customFormat="1" ht="19.5" customHeight="1">
      <c r="A2" s="345" t="s">
        <v>341</v>
      </c>
      <c r="B2" s="345"/>
      <c r="C2" s="345"/>
      <c r="D2" s="345"/>
      <c r="E2" s="345"/>
      <c r="F2" s="345"/>
      <c r="G2" s="345"/>
    </row>
    <row r="3" spans="1:7" s="3" customFormat="1" ht="27.75" customHeight="1" thickBot="1">
      <c r="A3" s="346" t="s">
        <v>339</v>
      </c>
      <c r="B3" s="347"/>
      <c r="C3" s="347"/>
      <c r="D3" s="347"/>
      <c r="E3" s="347"/>
      <c r="F3" s="347"/>
      <c r="G3" s="347"/>
    </row>
    <row r="4" spans="1:7" s="3" customFormat="1" ht="36" customHeight="1" thickTop="1">
      <c r="A4" s="141"/>
      <c r="B4" s="263" t="s">
        <v>119</v>
      </c>
      <c r="C4" s="264"/>
      <c r="D4" s="259" t="s">
        <v>31</v>
      </c>
      <c r="E4" s="265" t="s">
        <v>120</v>
      </c>
      <c r="F4" s="266"/>
      <c r="G4" s="261" t="s">
        <v>31</v>
      </c>
    </row>
    <row r="5" spans="1:7" s="3" customFormat="1" ht="36" customHeight="1" thickBot="1">
      <c r="A5" s="144"/>
      <c r="B5" s="142" t="s">
        <v>121</v>
      </c>
      <c r="C5" s="142" t="s">
        <v>122</v>
      </c>
      <c r="D5" s="260"/>
      <c r="E5" s="143" t="s">
        <v>121</v>
      </c>
      <c r="F5" s="142" t="s">
        <v>122</v>
      </c>
      <c r="G5" s="262"/>
    </row>
    <row r="6" spans="1:9" s="4" customFormat="1" ht="34.5" customHeight="1" thickTop="1">
      <c r="A6" s="104" t="s">
        <v>32</v>
      </c>
      <c r="B6" s="105">
        <f>SUM(B7:B15)</f>
        <v>2922</v>
      </c>
      <c r="C6" s="105">
        <f>SUM(C7:C15)</f>
        <v>3070</v>
      </c>
      <c r="D6" s="106">
        <f>C6/B6*100</f>
        <v>105.0650239561944</v>
      </c>
      <c r="E6" s="105">
        <f>SUM(E7:E15)</f>
        <v>854</v>
      </c>
      <c r="F6" s="105">
        <f>SUM(F7:F15)</f>
        <v>1082</v>
      </c>
      <c r="G6" s="107">
        <f>F6/E6*100</f>
        <v>126.69789227166277</v>
      </c>
      <c r="I6" s="13"/>
    </row>
    <row r="7" spans="1:13" ht="54" customHeight="1">
      <c r="A7" s="49" t="s">
        <v>34</v>
      </c>
      <c r="B7" s="14">
        <f>'групи 19-20'!B7</f>
        <v>176</v>
      </c>
      <c r="C7" s="15">
        <f>'групи 19-20'!F7</f>
        <v>208</v>
      </c>
      <c r="D7" s="106">
        <f aca="true" t="shared" si="0" ref="D7:D15">C7/B7*100</f>
        <v>118.18181818181819</v>
      </c>
      <c r="E7" s="74">
        <f>'групи 19-20'!D7</f>
        <v>57</v>
      </c>
      <c r="F7" s="15">
        <f>'групи 19-20'!H7</f>
        <v>84</v>
      </c>
      <c r="G7" s="107">
        <f aca="true" t="shared" si="1" ref="G7:G15">F7/E7*100</f>
        <v>147.36842105263156</v>
      </c>
      <c r="I7" s="13"/>
      <c r="J7" s="16"/>
      <c r="M7" s="16"/>
    </row>
    <row r="8" spans="1:13" ht="35.25" customHeight="1">
      <c r="A8" s="49" t="s">
        <v>3</v>
      </c>
      <c r="B8" s="14">
        <f>'групи 19-20'!B8</f>
        <v>257</v>
      </c>
      <c r="C8" s="15">
        <f>'групи 19-20'!F8</f>
        <v>312</v>
      </c>
      <c r="D8" s="106">
        <f t="shared" si="0"/>
        <v>121.40077821011673</v>
      </c>
      <c r="E8" s="74">
        <f>'групи 19-20'!D8</f>
        <v>84</v>
      </c>
      <c r="F8" s="15">
        <f>'групи 19-20'!H8</f>
        <v>120</v>
      </c>
      <c r="G8" s="107">
        <f t="shared" si="1"/>
        <v>142.85714285714286</v>
      </c>
      <c r="I8" s="13"/>
      <c r="J8" s="16"/>
      <c r="M8" s="16"/>
    </row>
    <row r="9" spans="1:13" s="11" customFormat="1" ht="25.5" customHeight="1">
      <c r="A9" s="49" t="s">
        <v>2</v>
      </c>
      <c r="B9" s="14">
        <f>'групи 19-20'!B9</f>
        <v>327</v>
      </c>
      <c r="C9" s="15">
        <f>'групи 19-20'!F9</f>
        <v>315</v>
      </c>
      <c r="D9" s="106">
        <f t="shared" si="0"/>
        <v>96.3302752293578</v>
      </c>
      <c r="E9" s="74">
        <f>'групи 19-20'!D9</f>
        <v>111</v>
      </c>
      <c r="F9" s="15">
        <f>'групи 19-20'!H9</f>
        <v>120</v>
      </c>
      <c r="G9" s="107">
        <f t="shared" si="1"/>
        <v>108.10810810810811</v>
      </c>
      <c r="H9" s="5"/>
      <c r="I9" s="13"/>
      <c r="J9" s="16"/>
      <c r="K9" s="5"/>
      <c r="M9" s="16"/>
    </row>
    <row r="10" spans="1:13" ht="36.75" customHeight="1">
      <c r="A10" s="49" t="s">
        <v>1</v>
      </c>
      <c r="B10" s="14">
        <f>'групи 19-20'!B10</f>
        <v>134</v>
      </c>
      <c r="C10" s="15">
        <f>'групи 19-20'!F10</f>
        <v>121</v>
      </c>
      <c r="D10" s="106">
        <f t="shared" si="0"/>
        <v>90.29850746268657</v>
      </c>
      <c r="E10" s="74">
        <f>'групи 19-20'!D10</f>
        <v>42</v>
      </c>
      <c r="F10" s="15">
        <f>'групи 19-20'!H10</f>
        <v>36</v>
      </c>
      <c r="G10" s="107">
        <f t="shared" si="1"/>
        <v>85.71428571428571</v>
      </c>
      <c r="I10" s="13"/>
      <c r="J10" s="16"/>
      <c r="M10" s="16"/>
    </row>
    <row r="11" spans="1:13" ht="35.25" customHeight="1">
      <c r="A11" s="49" t="s">
        <v>5</v>
      </c>
      <c r="B11" s="14">
        <f>'групи 19-20'!B11</f>
        <v>523</v>
      </c>
      <c r="C11" s="15">
        <f>'групи 19-20'!F11</f>
        <v>464</v>
      </c>
      <c r="D11" s="106">
        <f t="shared" si="0"/>
        <v>88.7189292543021</v>
      </c>
      <c r="E11" s="74">
        <f>'групи 19-20'!D11</f>
        <v>105</v>
      </c>
      <c r="F11" s="15">
        <f>'групи 19-20'!H11</f>
        <v>188</v>
      </c>
      <c r="G11" s="107">
        <f t="shared" si="1"/>
        <v>179.04761904761907</v>
      </c>
      <c r="I11" s="13"/>
      <c r="J11" s="16"/>
      <c r="M11" s="16"/>
    </row>
    <row r="12" spans="1:13" ht="54" customHeight="1">
      <c r="A12" s="49" t="s">
        <v>30</v>
      </c>
      <c r="B12" s="14">
        <f>'групи 19-20'!B12</f>
        <v>70</v>
      </c>
      <c r="C12" s="15">
        <f>'групи 19-20'!F12</f>
        <v>86</v>
      </c>
      <c r="D12" s="106">
        <f t="shared" si="0"/>
        <v>122.85714285714286</v>
      </c>
      <c r="E12" s="74">
        <f>'групи 19-20'!D12</f>
        <v>18</v>
      </c>
      <c r="F12" s="15">
        <f>'групи 19-20'!H12</f>
        <v>30</v>
      </c>
      <c r="G12" s="107">
        <f t="shared" si="1"/>
        <v>166.66666666666669</v>
      </c>
      <c r="I12" s="13"/>
      <c r="J12" s="16"/>
      <c r="M12" s="16"/>
    </row>
    <row r="13" spans="1:20" ht="30" customHeight="1">
      <c r="A13" s="49" t="s">
        <v>6</v>
      </c>
      <c r="B13" s="14">
        <f>'групи 19-20'!B13</f>
        <v>546</v>
      </c>
      <c r="C13" s="15">
        <f>'групи 19-20'!F13</f>
        <v>552</v>
      </c>
      <c r="D13" s="106">
        <f t="shared" si="0"/>
        <v>101.0989010989011</v>
      </c>
      <c r="E13" s="74">
        <f>'групи 19-20'!D13</f>
        <v>200</v>
      </c>
      <c r="F13" s="15">
        <f>'групи 19-20'!H13</f>
        <v>200</v>
      </c>
      <c r="G13" s="107">
        <f t="shared" si="1"/>
        <v>100</v>
      </c>
      <c r="I13" s="13"/>
      <c r="J13" s="16"/>
      <c r="M13" s="16"/>
      <c r="T13" s="7"/>
    </row>
    <row r="14" spans="1:20" ht="75" customHeight="1">
      <c r="A14" s="49" t="s">
        <v>7</v>
      </c>
      <c r="B14" s="14">
        <f>'групи 19-20'!B14</f>
        <v>450</v>
      </c>
      <c r="C14" s="15">
        <f>'групи 19-20'!F14</f>
        <v>453</v>
      </c>
      <c r="D14" s="106">
        <f t="shared" si="0"/>
        <v>100.66666666666666</v>
      </c>
      <c r="E14" s="74">
        <f>'групи 19-20'!D14</f>
        <v>155</v>
      </c>
      <c r="F14" s="15">
        <f>'групи 19-20'!H14</f>
        <v>186</v>
      </c>
      <c r="G14" s="107">
        <f t="shared" si="1"/>
        <v>120</v>
      </c>
      <c r="I14" s="13"/>
      <c r="J14" s="16"/>
      <c r="M14" s="16"/>
      <c r="T14" s="7"/>
    </row>
    <row r="15" spans="1:20" ht="36.75" customHeight="1">
      <c r="A15" s="49" t="s">
        <v>35</v>
      </c>
      <c r="B15" s="14">
        <f>'групи 19-20'!B15</f>
        <v>439</v>
      </c>
      <c r="C15" s="15">
        <f>'групи 19-20'!F15</f>
        <v>559</v>
      </c>
      <c r="D15" s="106">
        <f t="shared" si="0"/>
        <v>127.33485193621867</v>
      </c>
      <c r="E15" s="74">
        <f>'групи 19-20'!D15</f>
        <v>82</v>
      </c>
      <c r="F15" s="15">
        <f>'групи 19-20'!H15</f>
        <v>118</v>
      </c>
      <c r="G15" s="107">
        <f t="shared" si="1"/>
        <v>143.90243902439025</v>
      </c>
      <c r="I15" s="13"/>
      <c r="J15" s="16"/>
      <c r="M15" s="16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B4:C4"/>
    <mergeCell ref="D4:D5"/>
    <mergeCell ref="E4:F4"/>
    <mergeCell ref="G4:G5"/>
    <mergeCell ref="A3:G3"/>
  </mergeCells>
  <printOptions horizontalCentered="1"/>
  <pageMargins left="0.33" right="0" top="0.2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90" zoomScaleSheetLayoutView="90" zoomScalePageLayoutView="0" workbookViewId="0" topLeftCell="A1">
      <selection activeCell="B3" sqref="B3:G3"/>
    </sheetView>
  </sheetViews>
  <sheetFormatPr defaultColWidth="9.140625" defaultRowHeight="15"/>
  <cols>
    <col min="1" max="1" width="3.140625" style="62" customWidth="1"/>
    <col min="2" max="2" width="27.7109375" style="121" customWidth="1"/>
    <col min="3" max="3" width="10.00390625" style="62" customWidth="1"/>
    <col min="4" max="4" width="12.421875" style="62" customWidth="1"/>
    <col min="5" max="5" width="11.28125" style="122" customWidth="1"/>
    <col min="6" max="6" width="11.421875" style="62" customWidth="1"/>
    <col min="7" max="7" width="12.00390625" style="62" customWidth="1"/>
    <col min="8" max="16384" width="9.140625" style="62" customWidth="1"/>
  </cols>
  <sheetData>
    <row r="1" spans="2:7" ht="18.75">
      <c r="B1" s="274" t="s">
        <v>58</v>
      </c>
      <c r="C1" s="274"/>
      <c r="D1" s="274"/>
      <c r="E1" s="274"/>
      <c r="F1" s="274"/>
      <c r="G1" s="274"/>
    </row>
    <row r="2" spans="2:7" ht="18.75">
      <c r="B2" s="120"/>
      <c r="C2" s="274" t="s">
        <v>54</v>
      </c>
      <c r="D2" s="274"/>
      <c r="E2" s="274"/>
      <c r="F2" s="120"/>
      <c r="G2" s="120"/>
    </row>
    <row r="3" spans="2:7" ht="16.5" thickBot="1">
      <c r="B3" s="348" t="s">
        <v>339</v>
      </c>
      <c r="C3" s="349"/>
      <c r="D3" s="349"/>
      <c r="E3" s="349"/>
      <c r="F3" s="349"/>
      <c r="G3" s="349"/>
    </row>
    <row r="4" spans="1:7" s="123" customFormat="1" ht="36" customHeight="1" thickTop="1">
      <c r="A4" s="275"/>
      <c r="B4" s="278" t="s">
        <v>41</v>
      </c>
      <c r="C4" s="267" t="s">
        <v>185</v>
      </c>
      <c r="D4" s="268"/>
      <c r="E4" s="269"/>
      <c r="F4" s="270" t="s">
        <v>112</v>
      </c>
      <c r="G4" s="271"/>
    </row>
    <row r="5" spans="1:7" ht="15" customHeight="1">
      <c r="A5" s="276"/>
      <c r="B5" s="279"/>
      <c r="C5" s="283" t="s">
        <v>61</v>
      </c>
      <c r="D5" s="283" t="s">
        <v>62</v>
      </c>
      <c r="E5" s="285" t="s">
        <v>42</v>
      </c>
      <c r="F5" s="281" t="s">
        <v>64</v>
      </c>
      <c r="G5" s="272" t="s">
        <v>65</v>
      </c>
    </row>
    <row r="6" spans="1:7" ht="66.75" customHeight="1" thickBot="1">
      <c r="A6" s="277"/>
      <c r="B6" s="280"/>
      <c r="C6" s="284"/>
      <c r="D6" s="284"/>
      <c r="E6" s="286"/>
      <c r="F6" s="282"/>
      <c r="G6" s="273"/>
    </row>
    <row r="7" spans="1:7" ht="16.5" thickTop="1">
      <c r="A7" s="108" t="s">
        <v>43</v>
      </c>
      <c r="B7" s="124" t="s">
        <v>0</v>
      </c>
      <c r="C7" s="125">
        <v>1</v>
      </c>
      <c r="D7" s="125">
        <v>2</v>
      </c>
      <c r="E7" s="126">
        <v>3</v>
      </c>
      <c r="F7" s="127">
        <v>4</v>
      </c>
      <c r="G7" s="125">
        <v>5</v>
      </c>
    </row>
    <row r="8" spans="1:7" ht="15.75">
      <c r="A8" s="61">
        <v>1</v>
      </c>
      <c r="B8" s="128" t="s">
        <v>70</v>
      </c>
      <c r="C8" s="129">
        <v>288</v>
      </c>
      <c r="D8" s="129">
        <v>2099</v>
      </c>
      <c r="E8" s="130">
        <f>C8-D8</f>
        <v>-1811</v>
      </c>
      <c r="F8" s="131">
        <v>46</v>
      </c>
      <c r="G8" s="129">
        <v>1948</v>
      </c>
    </row>
    <row r="9" spans="1:14" ht="31.5">
      <c r="A9" s="61">
        <v>2</v>
      </c>
      <c r="B9" s="128" t="s">
        <v>69</v>
      </c>
      <c r="C9" s="129">
        <v>164</v>
      </c>
      <c r="D9" s="129">
        <v>1466</v>
      </c>
      <c r="E9" s="130">
        <f aca="true" t="shared" si="0" ref="E9:E57">C9-D9</f>
        <v>-1302</v>
      </c>
      <c r="F9" s="131">
        <v>60</v>
      </c>
      <c r="G9" s="129">
        <v>1377</v>
      </c>
      <c r="I9" s="132"/>
      <c r="J9" s="132"/>
      <c r="K9" s="132"/>
      <c r="L9" s="132"/>
      <c r="M9" s="132"/>
      <c r="N9" s="132"/>
    </row>
    <row r="10" spans="1:14" ht="31.5">
      <c r="A10" s="61">
        <v>3</v>
      </c>
      <c r="B10" s="128" t="s">
        <v>111</v>
      </c>
      <c r="C10" s="129">
        <v>114</v>
      </c>
      <c r="D10" s="129">
        <v>20</v>
      </c>
      <c r="E10" s="130">
        <f t="shared" si="0"/>
        <v>94</v>
      </c>
      <c r="F10" s="131">
        <v>0</v>
      </c>
      <c r="G10" s="129">
        <v>20</v>
      </c>
      <c r="I10" s="132"/>
      <c r="J10" s="132"/>
      <c r="K10" s="132"/>
      <c r="L10" s="132"/>
      <c r="M10" s="132"/>
      <c r="N10" s="132"/>
    </row>
    <row r="11" spans="1:14" s="133" customFormat="1" ht="31.5">
      <c r="A11" s="61">
        <v>4</v>
      </c>
      <c r="B11" s="128" t="s">
        <v>71</v>
      </c>
      <c r="C11" s="129">
        <v>96</v>
      </c>
      <c r="D11" s="129">
        <v>628</v>
      </c>
      <c r="E11" s="130">
        <f t="shared" si="0"/>
        <v>-532</v>
      </c>
      <c r="F11" s="131">
        <v>43</v>
      </c>
      <c r="G11" s="129">
        <v>538</v>
      </c>
      <c r="I11" s="132"/>
      <c r="J11" s="132"/>
      <c r="K11" s="132"/>
      <c r="L11" s="132"/>
      <c r="M11" s="132"/>
      <c r="N11" s="132"/>
    </row>
    <row r="12" spans="1:7" s="133" customFormat="1" ht="15.75">
      <c r="A12" s="61">
        <v>5</v>
      </c>
      <c r="B12" s="128" t="s">
        <v>171</v>
      </c>
      <c r="C12" s="129">
        <v>69</v>
      </c>
      <c r="D12" s="129">
        <v>287</v>
      </c>
      <c r="E12" s="130">
        <f t="shared" si="0"/>
        <v>-218</v>
      </c>
      <c r="F12" s="131">
        <v>41</v>
      </c>
      <c r="G12" s="129">
        <v>254</v>
      </c>
    </row>
    <row r="13" spans="1:7" s="133" customFormat="1" ht="15.75">
      <c r="A13" s="61">
        <v>6</v>
      </c>
      <c r="B13" s="128" t="s">
        <v>76</v>
      </c>
      <c r="C13" s="129">
        <v>68</v>
      </c>
      <c r="D13" s="129">
        <v>358</v>
      </c>
      <c r="E13" s="130">
        <f t="shared" si="0"/>
        <v>-290</v>
      </c>
      <c r="F13" s="131">
        <v>26</v>
      </c>
      <c r="G13" s="129">
        <v>314</v>
      </c>
    </row>
    <row r="14" spans="1:7" s="133" customFormat="1" ht="31.5">
      <c r="A14" s="61">
        <v>7</v>
      </c>
      <c r="B14" s="128" t="s">
        <v>78</v>
      </c>
      <c r="C14" s="129">
        <v>63</v>
      </c>
      <c r="D14" s="129">
        <v>421</v>
      </c>
      <c r="E14" s="130">
        <f t="shared" si="0"/>
        <v>-358</v>
      </c>
      <c r="F14" s="131">
        <v>25</v>
      </c>
      <c r="G14" s="129">
        <v>381</v>
      </c>
    </row>
    <row r="15" spans="1:7" s="133" customFormat="1" ht="15.75">
      <c r="A15" s="61">
        <v>8</v>
      </c>
      <c r="B15" s="128" t="s">
        <v>75</v>
      </c>
      <c r="C15" s="129">
        <v>59</v>
      </c>
      <c r="D15" s="129">
        <v>439</v>
      </c>
      <c r="E15" s="130">
        <f t="shared" si="0"/>
        <v>-380</v>
      </c>
      <c r="F15" s="131">
        <v>27</v>
      </c>
      <c r="G15" s="129">
        <v>412</v>
      </c>
    </row>
    <row r="16" spans="1:7" s="133" customFormat="1" ht="31.5">
      <c r="A16" s="61">
        <v>9</v>
      </c>
      <c r="B16" s="128" t="s">
        <v>72</v>
      </c>
      <c r="C16" s="129">
        <v>57</v>
      </c>
      <c r="D16" s="129">
        <v>305</v>
      </c>
      <c r="E16" s="130">
        <f t="shared" si="0"/>
        <v>-248</v>
      </c>
      <c r="F16" s="131">
        <v>13</v>
      </c>
      <c r="G16" s="129">
        <v>276</v>
      </c>
    </row>
    <row r="17" spans="1:7" s="133" customFormat="1" ht="15.75">
      <c r="A17" s="61">
        <v>10</v>
      </c>
      <c r="B17" s="128" t="s">
        <v>74</v>
      </c>
      <c r="C17" s="129">
        <v>47</v>
      </c>
      <c r="D17" s="129">
        <v>475</v>
      </c>
      <c r="E17" s="130">
        <f t="shared" si="0"/>
        <v>-428</v>
      </c>
      <c r="F17" s="131">
        <v>8</v>
      </c>
      <c r="G17" s="129">
        <v>432</v>
      </c>
    </row>
    <row r="18" spans="1:7" s="133" customFormat="1" ht="15.75">
      <c r="A18" s="61">
        <v>11</v>
      </c>
      <c r="B18" s="128" t="s">
        <v>77</v>
      </c>
      <c r="C18" s="129">
        <v>47</v>
      </c>
      <c r="D18" s="129">
        <v>176</v>
      </c>
      <c r="E18" s="130">
        <f t="shared" si="0"/>
        <v>-129</v>
      </c>
      <c r="F18" s="131">
        <v>13</v>
      </c>
      <c r="G18" s="129">
        <v>160</v>
      </c>
    </row>
    <row r="19" spans="1:7" s="133" customFormat="1" ht="15.75">
      <c r="A19" s="61">
        <v>12</v>
      </c>
      <c r="B19" s="128" t="s">
        <v>80</v>
      </c>
      <c r="C19" s="129">
        <v>46</v>
      </c>
      <c r="D19" s="129">
        <v>108</v>
      </c>
      <c r="E19" s="130">
        <f t="shared" si="0"/>
        <v>-62</v>
      </c>
      <c r="F19" s="131">
        <v>11</v>
      </c>
      <c r="G19" s="129">
        <v>99</v>
      </c>
    </row>
    <row r="20" spans="1:7" s="133" customFormat="1" ht="63">
      <c r="A20" s="61">
        <v>13</v>
      </c>
      <c r="B20" s="128" t="s">
        <v>172</v>
      </c>
      <c r="C20" s="129">
        <v>38</v>
      </c>
      <c r="D20" s="129">
        <v>1703</v>
      </c>
      <c r="E20" s="130">
        <f t="shared" si="0"/>
        <v>-1665</v>
      </c>
      <c r="F20" s="131">
        <v>13</v>
      </c>
      <c r="G20" s="129">
        <v>1660</v>
      </c>
    </row>
    <row r="21" spans="1:7" s="133" customFormat="1" ht="15.75">
      <c r="A21" s="61">
        <v>14</v>
      </c>
      <c r="B21" s="128" t="s">
        <v>79</v>
      </c>
      <c r="C21" s="129">
        <v>36</v>
      </c>
      <c r="D21" s="129">
        <v>226</v>
      </c>
      <c r="E21" s="130">
        <f t="shared" si="0"/>
        <v>-190</v>
      </c>
      <c r="F21" s="131">
        <v>11</v>
      </c>
      <c r="G21" s="129">
        <v>211</v>
      </c>
    </row>
    <row r="22" spans="1:7" s="133" customFormat="1" ht="15.75">
      <c r="A22" s="61">
        <v>15</v>
      </c>
      <c r="B22" s="128" t="s">
        <v>173</v>
      </c>
      <c r="C22" s="129">
        <v>31</v>
      </c>
      <c r="D22" s="129">
        <v>492</v>
      </c>
      <c r="E22" s="130">
        <f t="shared" si="0"/>
        <v>-461</v>
      </c>
      <c r="F22" s="131">
        <v>12</v>
      </c>
      <c r="G22" s="129">
        <v>472</v>
      </c>
    </row>
    <row r="23" spans="1:7" s="133" customFormat="1" ht="63">
      <c r="A23" s="61">
        <v>16</v>
      </c>
      <c r="B23" s="128" t="s">
        <v>174</v>
      </c>
      <c r="C23" s="129">
        <v>27</v>
      </c>
      <c r="D23" s="129">
        <v>154</v>
      </c>
      <c r="E23" s="130">
        <f t="shared" si="0"/>
        <v>-127</v>
      </c>
      <c r="F23" s="131">
        <v>6</v>
      </c>
      <c r="G23" s="129">
        <v>137</v>
      </c>
    </row>
    <row r="24" spans="1:7" s="133" customFormat="1" ht="15.75">
      <c r="A24" s="61">
        <v>17</v>
      </c>
      <c r="B24" s="128" t="s">
        <v>82</v>
      </c>
      <c r="C24" s="129">
        <v>27</v>
      </c>
      <c r="D24" s="129">
        <v>135</v>
      </c>
      <c r="E24" s="130">
        <f t="shared" si="0"/>
        <v>-108</v>
      </c>
      <c r="F24" s="131">
        <v>16</v>
      </c>
      <c r="G24" s="129">
        <v>126</v>
      </c>
    </row>
    <row r="25" spans="1:7" s="133" customFormat="1" ht="15.75">
      <c r="A25" s="61">
        <v>18</v>
      </c>
      <c r="B25" s="128" t="s">
        <v>81</v>
      </c>
      <c r="C25" s="129">
        <v>27</v>
      </c>
      <c r="D25" s="129">
        <v>257</v>
      </c>
      <c r="E25" s="130">
        <f t="shared" si="0"/>
        <v>-230</v>
      </c>
      <c r="F25" s="131">
        <v>4</v>
      </c>
      <c r="G25" s="129">
        <v>236</v>
      </c>
    </row>
    <row r="26" spans="1:7" s="133" customFormat="1" ht="15.75">
      <c r="A26" s="61">
        <v>19</v>
      </c>
      <c r="B26" s="128" t="s">
        <v>175</v>
      </c>
      <c r="C26" s="129">
        <v>26</v>
      </c>
      <c r="D26" s="129">
        <v>161</v>
      </c>
      <c r="E26" s="130">
        <f t="shared" si="0"/>
        <v>-135</v>
      </c>
      <c r="F26" s="131">
        <v>9</v>
      </c>
      <c r="G26" s="129">
        <v>146</v>
      </c>
    </row>
    <row r="27" spans="1:7" s="133" customFormat="1" ht="15.75">
      <c r="A27" s="61">
        <v>20</v>
      </c>
      <c r="B27" s="128" t="s">
        <v>85</v>
      </c>
      <c r="C27" s="129">
        <v>26</v>
      </c>
      <c r="D27" s="129">
        <v>149</v>
      </c>
      <c r="E27" s="130">
        <f t="shared" si="0"/>
        <v>-123</v>
      </c>
      <c r="F27" s="131">
        <v>10</v>
      </c>
      <c r="G27" s="129">
        <v>135</v>
      </c>
    </row>
    <row r="28" spans="1:7" s="133" customFormat="1" ht="47.25">
      <c r="A28" s="61">
        <v>21</v>
      </c>
      <c r="B28" s="128" t="s">
        <v>87</v>
      </c>
      <c r="C28" s="129">
        <v>24</v>
      </c>
      <c r="D28" s="129">
        <v>39</v>
      </c>
      <c r="E28" s="130">
        <f t="shared" si="0"/>
        <v>-15</v>
      </c>
      <c r="F28" s="131">
        <v>10</v>
      </c>
      <c r="G28" s="129">
        <v>32</v>
      </c>
    </row>
    <row r="29" spans="1:7" s="133" customFormat="1" ht="15.75">
      <c r="A29" s="61">
        <v>22</v>
      </c>
      <c r="B29" s="128" t="s">
        <v>86</v>
      </c>
      <c r="C29" s="129">
        <v>23</v>
      </c>
      <c r="D29" s="129">
        <v>73</v>
      </c>
      <c r="E29" s="130">
        <f t="shared" si="0"/>
        <v>-50</v>
      </c>
      <c r="F29" s="131">
        <v>1</v>
      </c>
      <c r="G29" s="129">
        <v>62</v>
      </c>
    </row>
    <row r="30" spans="1:7" s="133" customFormat="1" ht="31.5">
      <c r="A30" s="61">
        <v>23</v>
      </c>
      <c r="B30" s="128" t="s">
        <v>95</v>
      </c>
      <c r="C30" s="129">
        <v>23</v>
      </c>
      <c r="D30" s="129">
        <v>127</v>
      </c>
      <c r="E30" s="130">
        <f t="shared" si="0"/>
        <v>-104</v>
      </c>
      <c r="F30" s="131">
        <v>19</v>
      </c>
      <c r="G30" s="129">
        <v>110</v>
      </c>
    </row>
    <row r="31" spans="1:7" s="133" customFormat="1" ht="15.75">
      <c r="A31" s="61">
        <v>24</v>
      </c>
      <c r="B31" s="128" t="s">
        <v>84</v>
      </c>
      <c r="C31" s="129">
        <v>23</v>
      </c>
      <c r="D31" s="129">
        <v>54</v>
      </c>
      <c r="E31" s="130">
        <f t="shared" si="0"/>
        <v>-31</v>
      </c>
      <c r="F31" s="131">
        <v>5</v>
      </c>
      <c r="G31" s="129">
        <v>47</v>
      </c>
    </row>
    <row r="32" spans="1:7" s="133" customFormat="1" ht="15.75">
      <c r="A32" s="61">
        <v>25</v>
      </c>
      <c r="B32" s="128" t="s">
        <v>93</v>
      </c>
      <c r="C32" s="129">
        <v>22</v>
      </c>
      <c r="D32" s="129">
        <v>17</v>
      </c>
      <c r="E32" s="130">
        <f t="shared" si="0"/>
        <v>5</v>
      </c>
      <c r="F32" s="131">
        <v>9</v>
      </c>
      <c r="G32" s="129">
        <v>16</v>
      </c>
    </row>
    <row r="33" spans="1:7" s="133" customFormat="1" ht="15.75">
      <c r="A33" s="61">
        <v>26</v>
      </c>
      <c r="B33" s="128" t="s">
        <v>92</v>
      </c>
      <c r="C33" s="129">
        <v>21</v>
      </c>
      <c r="D33" s="129">
        <v>97</v>
      </c>
      <c r="E33" s="130">
        <f t="shared" si="0"/>
        <v>-76</v>
      </c>
      <c r="F33" s="131">
        <v>7</v>
      </c>
      <c r="G33" s="129">
        <v>84</v>
      </c>
    </row>
    <row r="34" spans="1:7" s="133" customFormat="1" ht="31.5">
      <c r="A34" s="61">
        <v>27</v>
      </c>
      <c r="B34" s="128" t="s">
        <v>176</v>
      </c>
      <c r="C34" s="129">
        <v>20</v>
      </c>
      <c r="D34" s="129">
        <v>156</v>
      </c>
      <c r="E34" s="130">
        <f t="shared" si="0"/>
        <v>-136</v>
      </c>
      <c r="F34" s="131">
        <v>11</v>
      </c>
      <c r="G34" s="129">
        <v>135</v>
      </c>
    </row>
    <row r="35" spans="1:7" s="133" customFormat="1" ht="15.75">
      <c r="A35" s="61">
        <v>28</v>
      </c>
      <c r="B35" s="128" t="s">
        <v>177</v>
      </c>
      <c r="C35" s="129">
        <v>19</v>
      </c>
      <c r="D35" s="129">
        <v>46</v>
      </c>
      <c r="E35" s="130">
        <f t="shared" si="0"/>
        <v>-27</v>
      </c>
      <c r="F35" s="131">
        <v>1</v>
      </c>
      <c r="G35" s="129">
        <v>40</v>
      </c>
    </row>
    <row r="36" spans="1:7" s="133" customFormat="1" ht="30.75" customHeight="1">
      <c r="A36" s="61">
        <v>29</v>
      </c>
      <c r="B36" s="128" t="s">
        <v>108</v>
      </c>
      <c r="C36" s="129">
        <v>18</v>
      </c>
      <c r="D36" s="129">
        <v>82</v>
      </c>
      <c r="E36" s="130">
        <f t="shared" si="0"/>
        <v>-64</v>
      </c>
      <c r="F36" s="131">
        <v>3</v>
      </c>
      <c r="G36" s="129">
        <v>81</v>
      </c>
    </row>
    <row r="37" spans="1:7" s="133" customFormat="1" ht="15.75">
      <c r="A37" s="61">
        <v>30</v>
      </c>
      <c r="B37" s="128" t="s">
        <v>178</v>
      </c>
      <c r="C37" s="129">
        <v>17</v>
      </c>
      <c r="D37" s="129">
        <v>87</v>
      </c>
      <c r="E37" s="130">
        <f t="shared" si="0"/>
        <v>-70</v>
      </c>
      <c r="F37" s="131">
        <v>8</v>
      </c>
      <c r="G37" s="129">
        <v>77</v>
      </c>
    </row>
    <row r="38" spans="1:7" s="133" customFormat="1" ht="47.25">
      <c r="A38" s="61">
        <v>31</v>
      </c>
      <c r="B38" s="128" t="s">
        <v>179</v>
      </c>
      <c r="C38" s="129">
        <v>17</v>
      </c>
      <c r="D38" s="129">
        <v>13</v>
      </c>
      <c r="E38" s="130">
        <f t="shared" si="0"/>
        <v>4</v>
      </c>
      <c r="F38" s="131">
        <v>7</v>
      </c>
      <c r="G38" s="129">
        <v>12</v>
      </c>
    </row>
    <row r="39" spans="1:7" s="133" customFormat="1" ht="47.25">
      <c r="A39" s="61">
        <v>32</v>
      </c>
      <c r="B39" s="128" t="s">
        <v>180</v>
      </c>
      <c r="C39" s="129">
        <v>16</v>
      </c>
      <c r="D39" s="129">
        <v>188</v>
      </c>
      <c r="E39" s="130">
        <f t="shared" si="0"/>
        <v>-172</v>
      </c>
      <c r="F39" s="131">
        <v>6</v>
      </c>
      <c r="G39" s="129">
        <v>178</v>
      </c>
    </row>
    <row r="40" spans="1:7" s="133" customFormat="1" ht="15.75">
      <c r="A40" s="61">
        <v>33</v>
      </c>
      <c r="B40" s="128" t="s">
        <v>90</v>
      </c>
      <c r="C40" s="129">
        <v>16</v>
      </c>
      <c r="D40" s="129">
        <v>52</v>
      </c>
      <c r="E40" s="130">
        <f t="shared" si="0"/>
        <v>-36</v>
      </c>
      <c r="F40" s="131">
        <v>7</v>
      </c>
      <c r="G40" s="129">
        <v>43</v>
      </c>
    </row>
    <row r="41" spans="1:7" ht="15.75">
      <c r="A41" s="61">
        <v>34</v>
      </c>
      <c r="B41" s="134" t="s">
        <v>91</v>
      </c>
      <c r="C41" s="135">
        <v>16</v>
      </c>
      <c r="D41" s="135">
        <v>81</v>
      </c>
      <c r="E41" s="130">
        <f t="shared" si="0"/>
        <v>-65</v>
      </c>
      <c r="F41" s="136">
        <v>4</v>
      </c>
      <c r="G41" s="135">
        <v>75</v>
      </c>
    </row>
    <row r="42" spans="1:7" ht="15.75">
      <c r="A42" s="61">
        <v>35</v>
      </c>
      <c r="B42" s="137" t="s">
        <v>89</v>
      </c>
      <c r="C42" s="135">
        <v>16</v>
      </c>
      <c r="D42" s="135">
        <v>143</v>
      </c>
      <c r="E42" s="130">
        <f t="shared" si="0"/>
        <v>-127</v>
      </c>
      <c r="F42" s="136">
        <v>7</v>
      </c>
      <c r="G42" s="135">
        <v>126</v>
      </c>
    </row>
    <row r="43" spans="1:7" ht="31.5">
      <c r="A43" s="61">
        <v>36</v>
      </c>
      <c r="B43" s="128" t="s">
        <v>181</v>
      </c>
      <c r="C43" s="135">
        <v>15</v>
      </c>
      <c r="D43" s="135">
        <v>133</v>
      </c>
      <c r="E43" s="130">
        <f t="shared" si="0"/>
        <v>-118</v>
      </c>
      <c r="F43" s="136">
        <v>0</v>
      </c>
      <c r="G43" s="135">
        <v>124</v>
      </c>
    </row>
    <row r="44" spans="1:7" ht="15.75">
      <c r="A44" s="61">
        <v>37</v>
      </c>
      <c r="B44" s="128" t="s">
        <v>88</v>
      </c>
      <c r="C44" s="135">
        <v>15</v>
      </c>
      <c r="D44" s="135">
        <v>62</v>
      </c>
      <c r="E44" s="130">
        <f t="shared" si="0"/>
        <v>-47</v>
      </c>
      <c r="F44" s="136">
        <v>6</v>
      </c>
      <c r="G44" s="135">
        <v>54</v>
      </c>
    </row>
    <row r="45" spans="1:7" ht="15.75">
      <c r="A45" s="61">
        <v>38</v>
      </c>
      <c r="B45" s="128" t="s">
        <v>73</v>
      </c>
      <c r="C45" s="135">
        <v>15</v>
      </c>
      <c r="D45" s="135">
        <v>30</v>
      </c>
      <c r="E45" s="130">
        <f t="shared" si="0"/>
        <v>-15</v>
      </c>
      <c r="F45" s="136">
        <v>6</v>
      </c>
      <c r="G45" s="135">
        <v>26</v>
      </c>
    </row>
    <row r="46" spans="1:7" ht="15.75">
      <c r="A46" s="61">
        <v>39</v>
      </c>
      <c r="B46" s="138" t="s">
        <v>97</v>
      </c>
      <c r="C46" s="135">
        <v>15</v>
      </c>
      <c r="D46" s="135">
        <v>41</v>
      </c>
      <c r="E46" s="130">
        <f t="shared" si="0"/>
        <v>-26</v>
      </c>
      <c r="F46" s="136">
        <v>10</v>
      </c>
      <c r="G46" s="135">
        <v>36</v>
      </c>
    </row>
    <row r="47" spans="1:7" ht="47.25">
      <c r="A47" s="61">
        <v>40</v>
      </c>
      <c r="B47" s="138" t="s">
        <v>182</v>
      </c>
      <c r="C47" s="135">
        <v>14</v>
      </c>
      <c r="D47" s="135">
        <v>40</v>
      </c>
      <c r="E47" s="130">
        <f t="shared" si="0"/>
        <v>-26</v>
      </c>
      <c r="F47" s="136">
        <v>8</v>
      </c>
      <c r="G47" s="135">
        <v>37</v>
      </c>
    </row>
    <row r="48" spans="1:7" ht="15" customHeight="1">
      <c r="A48" s="61">
        <v>41</v>
      </c>
      <c r="B48" s="138" t="s">
        <v>103</v>
      </c>
      <c r="C48" s="135">
        <v>13</v>
      </c>
      <c r="D48" s="135">
        <v>31</v>
      </c>
      <c r="E48" s="130">
        <f t="shared" si="0"/>
        <v>-18</v>
      </c>
      <c r="F48" s="136">
        <v>5</v>
      </c>
      <c r="G48" s="135">
        <v>26</v>
      </c>
    </row>
    <row r="49" spans="1:7" ht="31.5">
      <c r="A49" s="61">
        <v>42</v>
      </c>
      <c r="B49" s="138" t="s">
        <v>110</v>
      </c>
      <c r="C49" s="135">
        <v>13</v>
      </c>
      <c r="D49" s="135">
        <v>104</v>
      </c>
      <c r="E49" s="130">
        <f t="shared" si="0"/>
        <v>-91</v>
      </c>
      <c r="F49" s="136">
        <v>3</v>
      </c>
      <c r="G49" s="135">
        <v>89</v>
      </c>
    </row>
    <row r="50" spans="1:7" ht="15.75">
      <c r="A50" s="61">
        <v>43</v>
      </c>
      <c r="B50" s="138" t="s">
        <v>109</v>
      </c>
      <c r="C50" s="135">
        <v>13</v>
      </c>
      <c r="D50" s="135">
        <v>74</v>
      </c>
      <c r="E50" s="130">
        <f t="shared" si="0"/>
        <v>-61</v>
      </c>
      <c r="F50" s="136">
        <v>12</v>
      </c>
      <c r="G50" s="135">
        <v>67</v>
      </c>
    </row>
    <row r="51" spans="1:7" ht="47.25">
      <c r="A51" s="61">
        <v>44</v>
      </c>
      <c r="B51" s="138" t="s">
        <v>94</v>
      </c>
      <c r="C51" s="135">
        <v>13</v>
      </c>
      <c r="D51" s="135">
        <v>50</v>
      </c>
      <c r="E51" s="130">
        <f t="shared" si="0"/>
        <v>-37</v>
      </c>
      <c r="F51" s="136">
        <v>4</v>
      </c>
      <c r="G51" s="135">
        <v>45</v>
      </c>
    </row>
    <row r="52" spans="1:7" ht="31.5">
      <c r="A52" s="61">
        <v>45</v>
      </c>
      <c r="B52" s="138" t="s">
        <v>130</v>
      </c>
      <c r="C52" s="93">
        <v>13</v>
      </c>
      <c r="D52" s="93">
        <v>2</v>
      </c>
      <c r="E52" s="130">
        <f t="shared" si="0"/>
        <v>11</v>
      </c>
      <c r="F52" s="139">
        <v>6</v>
      </c>
      <c r="G52" s="93">
        <v>2</v>
      </c>
    </row>
    <row r="53" spans="1:7" ht="31.5">
      <c r="A53" s="61">
        <v>46</v>
      </c>
      <c r="B53" s="138" t="s">
        <v>98</v>
      </c>
      <c r="C53" s="93">
        <v>13</v>
      </c>
      <c r="D53" s="93">
        <v>55</v>
      </c>
      <c r="E53" s="130">
        <f t="shared" si="0"/>
        <v>-42</v>
      </c>
      <c r="F53" s="139">
        <v>2</v>
      </c>
      <c r="G53" s="93">
        <v>48</v>
      </c>
    </row>
    <row r="54" spans="1:7" ht="15.75">
      <c r="A54" s="61">
        <v>47</v>
      </c>
      <c r="B54" s="138" t="s">
        <v>83</v>
      </c>
      <c r="C54" s="93">
        <v>12</v>
      </c>
      <c r="D54" s="93">
        <v>72</v>
      </c>
      <c r="E54" s="130">
        <f t="shared" si="0"/>
        <v>-60</v>
      </c>
      <c r="F54" s="139">
        <v>6</v>
      </c>
      <c r="G54" s="93">
        <v>65</v>
      </c>
    </row>
    <row r="55" spans="1:7" ht="15.75">
      <c r="A55" s="61">
        <v>48</v>
      </c>
      <c r="B55" s="138" t="s">
        <v>183</v>
      </c>
      <c r="C55" s="93">
        <v>12</v>
      </c>
      <c r="D55" s="93">
        <v>37</v>
      </c>
      <c r="E55" s="130">
        <f t="shared" si="0"/>
        <v>-25</v>
      </c>
      <c r="F55" s="139">
        <v>7</v>
      </c>
      <c r="G55" s="93">
        <v>34</v>
      </c>
    </row>
    <row r="56" spans="1:7" ht="15.75">
      <c r="A56" s="61">
        <v>49</v>
      </c>
      <c r="B56" s="138" t="s">
        <v>184</v>
      </c>
      <c r="C56" s="93">
        <v>12</v>
      </c>
      <c r="D56" s="93">
        <v>80</v>
      </c>
      <c r="E56" s="130">
        <f t="shared" si="0"/>
        <v>-68</v>
      </c>
      <c r="F56" s="139">
        <v>1</v>
      </c>
      <c r="G56" s="93">
        <v>74</v>
      </c>
    </row>
    <row r="57" spans="1:7" ht="31.5">
      <c r="A57" s="61">
        <v>50</v>
      </c>
      <c r="B57" s="138" t="s">
        <v>127</v>
      </c>
      <c r="C57" s="93">
        <v>12</v>
      </c>
      <c r="D57" s="93">
        <v>12</v>
      </c>
      <c r="E57" s="130">
        <f t="shared" si="0"/>
        <v>0</v>
      </c>
      <c r="F57" s="139">
        <v>7</v>
      </c>
      <c r="G57" s="93">
        <v>10</v>
      </c>
    </row>
  </sheetData>
  <sheetProtection/>
  <mergeCells count="12">
    <mergeCell ref="E5:E6"/>
    <mergeCell ref="B3:G3"/>
    <mergeCell ref="C4:E4"/>
    <mergeCell ref="F4:G4"/>
    <mergeCell ref="G5:G6"/>
    <mergeCell ref="B1:G1"/>
    <mergeCell ref="C2:E2"/>
    <mergeCell ref="A4:A6"/>
    <mergeCell ref="B4:B6"/>
    <mergeCell ref="F5:F6"/>
    <mergeCell ref="C5:C6"/>
    <mergeCell ref="D5:D6"/>
  </mergeCells>
  <printOptions/>
  <pageMargins left="0.85" right="0.2362204724409449" top="0.17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="80" zoomScaleSheetLayoutView="80" zoomScalePageLayoutView="0" workbookViewId="0" topLeftCell="A1">
      <selection activeCell="H19" sqref="H19"/>
    </sheetView>
  </sheetViews>
  <sheetFormatPr defaultColWidth="8.8515625" defaultRowHeight="15"/>
  <cols>
    <col min="1" max="1" width="33.8515625" style="28" customWidth="1"/>
    <col min="2" max="2" width="11.140625" style="33" customWidth="1"/>
    <col min="3" max="3" width="14.00390625" style="33" customWidth="1"/>
    <col min="4" max="4" width="15.421875" style="72" customWidth="1"/>
    <col min="5" max="6" width="14.00390625" style="33" customWidth="1"/>
    <col min="7" max="16384" width="8.8515625" style="28" customWidth="1"/>
  </cols>
  <sheetData>
    <row r="1" spans="1:6" s="30" customFormat="1" ht="20.25">
      <c r="A1" s="350" t="s">
        <v>56</v>
      </c>
      <c r="B1" s="350"/>
      <c r="C1" s="350"/>
      <c r="D1" s="350"/>
      <c r="E1" s="350"/>
      <c r="F1" s="350"/>
    </row>
    <row r="2" spans="1:6" s="30" customFormat="1" ht="20.25">
      <c r="A2" s="292" t="s">
        <v>44</v>
      </c>
      <c r="B2" s="292"/>
      <c r="C2" s="292"/>
      <c r="D2" s="292"/>
      <c r="E2" s="292"/>
      <c r="F2" s="292"/>
    </row>
    <row r="3" spans="1:6" ht="23.25" customHeight="1" thickBot="1">
      <c r="A3" s="351" t="s">
        <v>339</v>
      </c>
      <c r="B3" s="352"/>
      <c r="C3" s="352"/>
      <c r="D3" s="352"/>
      <c r="E3" s="352"/>
      <c r="F3" s="352"/>
    </row>
    <row r="4" spans="1:6" s="73" customFormat="1" ht="36.75" customHeight="1" thickTop="1">
      <c r="A4" s="293" t="s">
        <v>41</v>
      </c>
      <c r="B4" s="302" t="s">
        <v>185</v>
      </c>
      <c r="C4" s="303"/>
      <c r="D4" s="303"/>
      <c r="E4" s="296" t="s">
        <v>113</v>
      </c>
      <c r="F4" s="297"/>
    </row>
    <row r="5" spans="1:6" ht="18" customHeight="1">
      <c r="A5" s="294"/>
      <c r="B5" s="288" t="s">
        <v>117</v>
      </c>
      <c r="C5" s="288" t="s">
        <v>116</v>
      </c>
      <c r="D5" s="290" t="s">
        <v>42</v>
      </c>
      <c r="E5" s="298" t="s">
        <v>115</v>
      </c>
      <c r="F5" s="300" t="s">
        <v>114</v>
      </c>
    </row>
    <row r="6" spans="1:6" ht="51.75" customHeight="1" thickBot="1">
      <c r="A6" s="295"/>
      <c r="B6" s="289"/>
      <c r="C6" s="289"/>
      <c r="D6" s="291"/>
      <c r="E6" s="299"/>
      <c r="F6" s="301"/>
    </row>
    <row r="7" spans="1:6" ht="13.5" thickTop="1">
      <c r="A7" s="94" t="s">
        <v>0</v>
      </c>
      <c r="B7" s="95">
        <v>1</v>
      </c>
      <c r="C7" s="95">
        <v>2</v>
      </c>
      <c r="D7" s="96">
        <v>3</v>
      </c>
      <c r="E7" s="97">
        <v>4</v>
      </c>
      <c r="F7" s="95">
        <v>5</v>
      </c>
    </row>
    <row r="8" spans="1:13" ht="33" customHeight="1">
      <c r="A8" s="287" t="s">
        <v>29</v>
      </c>
      <c r="B8" s="287"/>
      <c r="C8" s="287"/>
      <c r="D8" s="287"/>
      <c r="E8" s="287"/>
      <c r="F8" s="287"/>
      <c r="M8" s="34"/>
    </row>
    <row r="9" spans="1:13" ht="15.75">
      <c r="A9" s="256" t="s">
        <v>176</v>
      </c>
      <c r="B9" s="257">
        <v>20</v>
      </c>
      <c r="C9" s="257">
        <v>156</v>
      </c>
      <c r="D9" s="257">
        <v>-136</v>
      </c>
      <c r="E9" s="257">
        <v>11</v>
      </c>
      <c r="F9" s="257">
        <v>135</v>
      </c>
      <c r="M9" s="34"/>
    </row>
    <row r="10" spans="1:6" ht="15.75">
      <c r="A10" s="256" t="s">
        <v>178</v>
      </c>
      <c r="B10" s="257">
        <v>17</v>
      </c>
      <c r="C10" s="257">
        <v>87</v>
      </c>
      <c r="D10" s="257">
        <v>-70</v>
      </c>
      <c r="E10" s="257">
        <v>8</v>
      </c>
      <c r="F10" s="257">
        <v>77</v>
      </c>
    </row>
    <row r="11" spans="1:6" ht="15.75">
      <c r="A11" s="256" t="s">
        <v>271</v>
      </c>
      <c r="B11" s="257">
        <v>11</v>
      </c>
      <c r="C11" s="257">
        <v>74</v>
      </c>
      <c r="D11" s="257">
        <v>-63</v>
      </c>
      <c r="E11" s="257">
        <v>1</v>
      </c>
      <c r="F11" s="257">
        <v>60</v>
      </c>
    </row>
    <row r="12" spans="1:6" ht="15.75">
      <c r="A12" s="256" t="s">
        <v>272</v>
      </c>
      <c r="B12" s="257">
        <v>11</v>
      </c>
      <c r="C12" s="257">
        <v>80</v>
      </c>
      <c r="D12" s="257">
        <v>-69</v>
      </c>
      <c r="E12" s="257">
        <v>3</v>
      </c>
      <c r="F12" s="257">
        <v>75</v>
      </c>
    </row>
    <row r="13" spans="1:6" ht="31.5">
      <c r="A13" s="256" t="s">
        <v>273</v>
      </c>
      <c r="B13" s="257">
        <v>10</v>
      </c>
      <c r="C13" s="257">
        <v>148</v>
      </c>
      <c r="D13" s="257">
        <v>-138</v>
      </c>
      <c r="E13" s="257">
        <v>4</v>
      </c>
      <c r="F13" s="257">
        <v>128</v>
      </c>
    </row>
    <row r="14" spans="1:6" ht="15.75">
      <c r="A14" s="256" t="s">
        <v>274</v>
      </c>
      <c r="B14" s="257">
        <v>9</v>
      </c>
      <c r="C14" s="257">
        <v>14</v>
      </c>
      <c r="D14" s="257">
        <v>-5</v>
      </c>
      <c r="E14" s="257">
        <v>0</v>
      </c>
      <c r="F14" s="257">
        <v>12</v>
      </c>
    </row>
    <row r="15" spans="1:6" ht="15.75">
      <c r="A15" s="256" t="s">
        <v>275</v>
      </c>
      <c r="B15" s="257">
        <v>8</v>
      </c>
      <c r="C15" s="257">
        <v>108</v>
      </c>
      <c r="D15" s="257">
        <v>-100</v>
      </c>
      <c r="E15" s="257">
        <v>4</v>
      </c>
      <c r="F15" s="257">
        <v>98</v>
      </c>
    </row>
    <row r="16" spans="1:6" ht="15.75">
      <c r="A16" s="256" t="s">
        <v>276</v>
      </c>
      <c r="B16" s="257">
        <v>6</v>
      </c>
      <c r="C16" s="257">
        <v>40</v>
      </c>
      <c r="D16" s="257">
        <v>-34</v>
      </c>
      <c r="E16" s="257">
        <v>3</v>
      </c>
      <c r="F16" s="257">
        <v>37</v>
      </c>
    </row>
    <row r="17" spans="1:6" ht="15.75">
      <c r="A17" s="256" t="s">
        <v>277</v>
      </c>
      <c r="B17" s="257">
        <v>5</v>
      </c>
      <c r="C17" s="257">
        <v>12</v>
      </c>
      <c r="D17" s="257">
        <v>-7</v>
      </c>
      <c r="E17" s="257">
        <v>2</v>
      </c>
      <c r="F17" s="257">
        <v>10</v>
      </c>
    </row>
    <row r="18" spans="1:6" ht="15.75">
      <c r="A18" s="256" t="s">
        <v>278</v>
      </c>
      <c r="B18" s="257">
        <v>5</v>
      </c>
      <c r="C18" s="257">
        <v>81</v>
      </c>
      <c r="D18" s="257">
        <v>-76</v>
      </c>
      <c r="E18" s="257">
        <v>2</v>
      </c>
      <c r="F18" s="257">
        <v>76</v>
      </c>
    </row>
    <row r="19" spans="1:6" ht="33" customHeight="1">
      <c r="A19" s="287" t="s">
        <v>3</v>
      </c>
      <c r="B19" s="287"/>
      <c r="C19" s="287"/>
      <c r="D19" s="287"/>
      <c r="E19" s="287"/>
      <c r="F19" s="287"/>
    </row>
    <row r="20" spans="1:6" ht="15.75">
      <c r="A20" s="145" t="s">
        <v>177</v>
      </c>
      <c r="B20" s="31">
        <v>19</v>
      </c>
      <c r="C20" s="31">
        <v>46</v>
      </c>
      <c r="D20" s="70">
        <v>-27</v>
      </c>
      <c r="E20" s="69">
        <v>1</v>
      </c>
      <c r="F20" s="31">
        <v>40</v>
      </c>
    </row>
    <row r="21" spans="1:6" ht="31.5">
      <c r="A21" s="37" t="s">
        <v>180</v>
      </c>
      <c r="B21" s="31">
        <v>16</v>
      </c>
      <c r="C21" s="31">
        <v>188</v>
      </c>
      <c r="D21" s="70">
        <v>-172</v>
      </c>
      <c r="E21" s="69">
        <v>6</v>
      </c>
      <c r="F21" s="31">
        <v>178</v>
      </c>
    </row>
    <row r="22" spans="1:6" ht="31.5">
      <c r="A22" s="37" t="s">
        <v>181</v>
      </c>
      <c r="B22" s="31">
        <v>15</v>
      </c>
      <c r="C22" s="31">
        <v>133</v>
      </c>
      <c r="D22" s="70">
        <v>-118</v>
      </c>
      <c r="E22" s="69">
        <v>0</v>
      </c>
      <c r="F22" s="31">
        <v>124</v>
      </c>
    </row>
    <row r="23" spans="1:6" ht="15.75">
      <c r="A23" s="37" t="s">
        <v>103</v>
      </c>
      <c r="B23" s="31">
        <v>13</v>
      </c>
      <c r="C23" s="31">
        <v>31</v>
      </c>
      <c r="D23" s="70">
        <v>-18</v>
      </c>
      <c r="E23" s="69">
        <v>5</v>
      </c>
      <c r="F23" s="31">
        <v>26</v>
      </c>
    </row>
    <row r="24" spans="1:6" ht="15.75">
      <c r="A24" s="37" t="s">
        <v>102</v>
      </c>
      <c r="B24" s="31">
        <v>11</v>
      </c>
      <c r="C24" s="31">
        <v>27</v>
      </c>
      <c r="D24" s="70">
        <v>-16</v>
      </c>
      <c r="E24" s="69">
        <v>5</v>
      </c>
      <c r="F24" s="31">
        <v>24</v>
      </c>
    </row>
    <row r="25" spans="1:6" ht="15.75">
      <c r="A25" s="37" t="s">
        <v>279</v>
      </c>
      <c r="B25" s="31">
        <v>11</v>
      </c>
      <c r="C25" s="31">
        <v>18</v>
      </c>
      <c r="D25" s="70">
        <v>-7</v>
      </c>
      <c r="E25" s="69">
        <v>2</v>
      </c>
      <c r="F25" s="31">
        <v>14</v>
      </c>
    </row>
    <row r="26" spans="1:6" ht="15.75">
      <c r="A26" s="37" t="s">
        <v>96</v>
      </c>
      <c r="B26" s="31">
        <v>11</v>
      </c>
      <c r="C26" s="31">
        <v>86</v>
      </c>
      <c r="D26" s="70">
        <v>-75</v>
      </c>
      <c r="E26" s="69">
        <v>4</v>
      </c>
      <c r="F26" s="31">
        <v>80</v>
      </c>
    </row>
    <row r="27" spans="1:6" ht="15.75">
      <c r="A27" s="37" t="s">
        <v>280</v>
      </c>
      <c r="B27" s="31">
        <v>9</v>
      </c>
      <c r="C27" s="31">
        <v>14</v>
      </c>
      <c r="D27" s="70">
        <v>-5</v>
      </c>
      <c r="E27" s="69">
        <v>5</v>
      </c>
      <c r="F27" s="31">
        <v>12</v>
      </c>
    </row>
    <row r="28" spans="1:6" ht="15.75">
      <c r="A28" s="37" t="s">
        <v>128</v>
      </c>
      <c r="B28" s="31">
        <v>9</v>
      </c>
      <c r="C28" s="31">
        <v>12</v>
      </c>
      <c r="D28" s="70">
        <v>-3</v>
      </c>
      <c r="E28" s="69">
        <v>7</v>
      </c>
      <c r="F28" s="31">
        <v>9</v>
      </c>
    </row>
    <row r="29" spans="1:6" ht="15.75">
      <c r="A29" s="37" t="s">
        <v>281</v>
      </c>
      <c r="B29" s="31">
        <v>9</v>
      </c>
      <c r="C29" s="31">
        <v>28</v>
      </c>
      <c r="D29" s="70">
        <v>-19</v>
      </c>
      <c r="E29" s="69">
        <v>6</v>
      </c>
      <c r="F29" s="31">
        <v>25</v>
      </c>
    </row>
    <row r="30" spans="1:6" ht="15.75">
      <c r="A30" s="37" t="s">
        <v>282</v>
      </c>
      <c r="B30" s="31">
        <v>9</v>
      </c>
      <c r="C30" s="31">
        <v>48</v>
      </c>
      <c r="D30" s="70">
        <v>-39</v>
      </c>
      <c r="E30" s="69">
        <v>2</v>
      </c>
      <c r="F30" s="31">
        <v>43</v>
      </c>
    </row>
    <row r="31" spans="1:6" ht="15.75">
      <c r="A31" s="37" t="s">
        <v>99</v>
      </c>
      <c r="B31" s="31">
        <v>7</v>
      </c>
      <c r="C31" s="31">
        <v>18</v>
      </c>
      <c r="D31" s="70">
        <v>-11</v>
      </c>
      <c r="E31" s="69">
        <v>5</v>
      </c>
      <c r="F31" s="31">
        <v>18</v>
      </c>
    </row>
    <row r="32" spans="1:6" ht="47.25">
      <c r="A32" s="37" t="s">
        <v>283</v>
      </c>
      <c r="B32" s="31">
        <v>7</v>
      </c>
      <c r="C32" s="31">
        <v>27</v>
      </c>
      <c r="D32" s="70">
        <v>-20</v>
      </c>
      <c r="E32" s="69">
        <v>2</v>
      </c>
      <c r="F32" s="31">
        <v>25</v>
      </c>
    </row>
    <row r="33" spans="1:6" ht="33" customHeight="1">
      <c r="A33" s="287" t="s">
        <v>2</v>
      </c>
      <c r="B33" s="287"/>
      <c r="C33" s="287"/>
      <c r="D33" s="287"/>
      <c r="E33" s="287"/>
      <c r="F33" s="287"/>
    </row>
    <row r="34" spans="1:6" ht="20.25" customHeight="1">
      <c r="A34" s="38" t="s">
        <v>76</v>
      </c>
      <c r="B34" s="31">
        <v>68</v>
      </c>
      <c r="C34" s="31">
        <v>358</v>
      </c>
      <c r="D34" s="70">
        <v>-290</v>
      </c>
      <c r="E34" s="69">
        <v>26</v>
      </c>
      <c r="F34" s="31">
        <v>314</v>
      </c>
    </row>
    <row r="35" spans="1:6" ht="20.25" customHeight="1">
      <c r="A35" s="38" t="s">
        <v>80</v>
      </c>
      <c r="B35" s="31">
        <v>46</v>
      </c>
      <c r="C35" s="31">
        <v>108</v>
      </c>
      <c r="D35" s="70">
        <v>-62</v>
      </c>
      <c r="E35" s="69">
        <v>11</v>
      </c>
      <c r="F35" s="31">
        <v>99</v>
      </c>
    </row>
    <row r="36" spans="1:6" ht="20.25" customHeight="1">
      <c r="A36" s="38" t="s">
        <v>88</v>
      </c>
      <c r="B36" s="31">
        <v>15</v>
      </c>
      <c r="C36" s="31">
        <v>62</v>
      </c>
      <c r="D36" s="70">
        <v>-47</v>
      </c>
      <c r="E36" s="69">
        <v>6</v>
      </c>
      <c r="F36" s="31">
        <v>54</v>
      </c>
    </row>
    <row r="37" spans="1:6" ht="20.25" customHeight="1">
      <c r="A37" s="38" t="s">
        <v>83</v>
      </c>
      <c r="B37" s="31">
        <v>12</v>
      </c>
      <c r="C37" s="31">
        <v>72</v>
      </c>
      <c r="D37" s="70">
        <v>-60</v>
      </c>
      <c r="E37" s="69">
        <v>6</v>
      </c>
      <c r="F37" s="31">
        <v>65</v>
      </c>
    </row>
    <row r="38" spans="1:6" ht="20.25" customHeight="1">
      <c r="A38" s="38" t="s">
        <v>284</v>
      </c>
      <c r="B38" s="31">
        <v>7</v>
      </c>
      <c r="C38" s="31">
        <v>2</v>
      </c>
      <c r="D38" s="70">
        <v>5</v>
      </c>
      <c r="E38" s="69">
        <v>5</v>
      </c>
      <c r="F38" s="31">
        <v>2</v>
      </c>
    </row>
    <row r="39" spans="1:6" ht="20.25" customHeight="1">
      <c r="A39" s="38" t="s">
        <v>285</v>
      </c>
      <c r="B39" s="31">
        <v>7</v>
      </c>
      <c r="C39" s="31">
        <v>15</v>
      </c>
      <c r="D39" s="70">
        <v>-8</v>
      </c>
      <c r="E39" s="69">
        <v>6</v>
      </c>
      <c r="F39" s="31">
        <v>12</v>
      </c>
    </row>
    <row r="40" spans="1:6" ht="20.25" customHeight="1">
      <c r="A40" s="38" t="s">
        <v>105</v>
      </c>
      <c r="B40" s="31">
        <v>6</v>
      </c>
      <c r="C40" s="31">
        <v>22</v>
      </c>
      <c r="D40" s="70">
        <v>-16</v>
      </c>
      <c r="E40" s="69">
        <v>3</v>
      </c>
      <c r="F40" s="31">
        <v>19</v>
      </c>
    </row>
    <row r="41" spans="1:6" ht="20.25" customHeight="1">
      <c r="A41" s="38" t="s">
        <v>104</v>
      </c>
      <c r="B41" s="31">
        <v>6</v>
      </c>
      <c r="C41" s="31">
        <v>47</v>
      </c>
      <c r="D41" s="70">
        <v>-41</v>
      </c>
      <c r="E41" s="69">
        <v>2</v>
      </c>
      <c r="F41" s="31">
        <v>42</v>
      </c>
    </row>
    <row r="42" spans="1:6" ht="20.25" customHeight="1">
      <c r="A42" s="38" t="s">
        <v>106</v>
      </c>
      <c r="B42" s="31">
        <v>6</v>
      </c>
      <c r="C42" s="31">
        <v>19</v>
      </c>
      <c r="D42" s="70">
        <v>-13</v>
      </c>
      <c r="E42" s="69">
        <v>3</v>
      </c>
      <c r="F42" s="31">
        <v>18</v>
      </c>
    </row>
    <row r="43" spans="1:6" ht="20.25" customHeight="1">
      <c r="A43" s="38" t="s">
        <v>129</v>
      </c>
      <c r="B43" s="31">
        <v>5</v>
      </c>
      <c r="C43" s="31">
        <v>13</v>
      </c>
      <c r="D43" s="70">
        <v>-8</v>
      </c>
      <c r="E43" s="69">
        <v>3</v>
      </c>
      <c r="F43" s="31">
        <v>13</v>
      </c>
    </row>
    <row r="44" spans="1:6" ht="20.25" customHeight="1">
      <c r="A44" s="38" t="s">
        <v>286</v>
      </c>
      <c r="B44" s="31">
        <v>5</v>
      </c>
      <c r="C44" s="31">
        <v>4</v>
      </c>
      <c r="D44" s="70">
        <v>1</v>
      </c>
      <c r="E44" s="69">
        <v>2</v>
      </c>
      <c r="F44" s="31">
        <v>3</v>
      </c>
    </row>
    <row r="45" spans="1:6" ht="20.25" customHeight="1">
      <c r="A45" s="38" t="s">
        <v>107</v>
      </c>
      <c r="B45" s="31">
        <v>5</v>
      </c>
      <c r="C45" s="31">
        <v>17</v>
      </c>
      <c r="D45" s="70">
        <v>-12</v>
      </c>
      <c r="E45" s="69">
        <v>4</v>
      </c>
      <c r="F45" s="31">
        <v>15</v>
      </c>
    </row>
    <row r="46" spans="1:6" ht="20.25" customHeight="1">
      <c r="A46" s="38" t="s">
        <v>287</v>
      </c>
      <c r="B46" s="31">
        <v>5</v>
      </c>
      <c r="C46" s="31">
        <v>2</v>
      </c>
      <c r="D46" s="70">
        <v>3</v>
      </c>
      <c r="E46" s="69">
        <v>3</v>
      </c>
      <c r="F46" s="31">
        <v>2</v>
      </c>
    </row>
    <row r="47" spans="1:6" ht="20.25" customHeight="1">
      <c r="A47" s="38" t="s">
        <v>288</v>
      </c>
      <c r="B47" s="31">
        <v>4</v>
      </c>
      <c r="C47" s="31">
        <v>16</v>
      </c>
      <c r="D47" s="70">
        <v>-12</v>
      </c>
      <c r="E47" s="69">
        <v>0</v>
      </c>
      <c r="F47" s="31">
        <v>13</v>
      </c>
    </row>
    <row r="48" spans="1:6" ht="20.25" customHeight="1">
      <c r="A48" s="38" t="s">
        <v>289</v>
      </c>
      <c r="B48" s="31">
        <v>4</v>
      </c>
      <c r="C48" s="31">
        <v>9</v>
      </c>
      <c r="D48" s="70">
        <v>-5</v>
      </c>
      <c r="E48" s="69">
        <v>3</v>
      </c>
      <c r="F48" s="31">
        <v>8</v>
      </c>
    </row>
    <row r="49" spans="1:6" ht="33" customHeight="1">
      <c r="A49" s="287" t="s">
        <v>1</v>
      </c>
      <c r="B49" s="287"/>
      <c r="C49" s="287"/>
      <c r="D49" s="287"/>
      <c r="E49" s="287"/>
      <c r="F49" s="287"/>
    </row>
    <row r="50" spans="1:6" ht="20.25" customHeight="1">
      <c r="A50" s="37" t="s">
        <v>86</v>
      </c>
      <c r="B50" s="31">
        <v>23</v>
      </c>
      <c r="C50" s="31">
        <v>73</v>
      </c>
      <c r="D50" s="70">
        <v>-50</v>
      </c>
      <c r="E50" s="69">
        <v>1</v>
      </c>
      <c r="F50" s="31">
        <v>62</v>
      </c>
    </row>
    <row r="51" spans="1:6" ht="20.25" customHeight="1">
      <c r="A51" s="37" t="s">
        <v>92</v>
      </c>
      <c r="B51" s="31">
        <v>21</v>
      </c>
      <c r="C51" s="31">
        <v>97</v>
      </c>
      <c r="D51" s="70">
        <v>-76</v>
      </c>
      <c r="E51" s="69">
        <v>7</v>
      </c>
      <c r="F51" s="31">
        <v>84</v>
      </c>
    </row>
    <row r="52" spans="1:6" ht="20.25" customHeight="1">
      <c r="A52" s="37" t="s">
        <v>290</v>
      </c>
      <c r="B52" s="31">
        <v>10</v>
      </c>
      <c r="C52" s="31">
        <v>58</v>
      </c>
      <c r="D52" s="70">
        <v>-48</v>
      </c>
      <c r="E52" s="69">
        <v>3</v>
      </c>
      <c r="F52" s="31">
        <v>49</v>
      </c>
    </row>
    <row r="53" spans="1:6" ht="20.25" customHeight="1">
      <c r="A53" s="37" t="s">
        <v>291</v>
      </c>
      <c r="B53" s="45">
        <v>9</v>
      </c>
      <c r="C53" s="31">
        <v>112</v>
      </c>
      <c r="D53" s="70">
        <v>-103</v>
      </c>
      <c r="E53" s="69">
        <v>4</v>
      </c>
      <c r="F53" s="31">
        <v>87</v>
      </c>
    </row>
    <row r="54" spans="1:6" ht="20.25" customHeight="1">
      <c r="A54" s="37" t="s">
        <v>292</v>
      </c>
      <c r="B54" s="31">
        <v>8</v>
      </c>
      <c r="C54" s="31">
        <v>97</v>
      </c>
      <c r="D54" s="70">
        <v>-89</v>
      </c>
      <c r="E54" s="69">
        <v>0</v>
      </c>
      <c r="F54" s="31">
        <v>90</v>
      </c>
    </row>
    <row r="55" spans="1:6" ht="20.25" customHeight="1">
      <c r="A55" s="37" t="s">
        <v>293</v>
      </c>
      <c r="B55" s="31">
        <v>6</v>
      </c>
      <c r="C55" s="31">
        <v>6</v>
      </c>
      <c r="D55" s="70">
        <v>0</v>
      </c>
      <c r="E55" s="69">
        <v>5</v>
      </c>
      <c r="F55" s="31">
        <v>5</v>
      </c>
    </row>
    <row r="56" spans="1:6" ht="20.25" customHeight="1">
      <c r="A56" s="37" t="s">
        <v>294</v>
      </c>
      <c r="B56" s="31">
        <v>5</v>
      </c>
      <c r="C56" s="31">
        <v>49</v>
      </c>
      <c r="D56" s="70">
        <v>-44</v>
      </c>
      <c r="E56" s="69">
        <v>2</v>
      </c>
      <c r="F56" s="31">
        <v>41</v>
      </c>
    </row>
    <row r="57" spans="1:6" ht="20.25" customHeight="1">
      <c r="A57" s="37" t="s">
        <v>295</v>
      </c>
      <c r="B57" s="31">
        <v>5</v>
      </c>
      <c r="C57" s="31">
        <v>37</v>
      </c>
      <c r="D57" s="70">
        <v>-32</v>
      </c>
      <c r="E57" s="69">
        <v>1</v>
      </c>
      <c r="F57" s="31">
        <v>33</v>
      </c>
    </row>
    <row r="58" spans="1:6" ht="20.25" customHeight="1">
      <c r="A58" s="37" t="s">
        <v>296</v>
      </c>
      <c r="B58" s="31">
        <v>4</v>
      </c>
      <c r="C58" s="31">
        <v>18</v>
      </c>
      <c r="D58" s="70">
        <v>-14</v>
      </c>
      <c r="E58" s="69">
        <v>1</v>
      </c>
      <c r="F58" s="31">
        <v>17</v>
      </c>
    </row>
    <row r="59" spans="1:6" ht="15.75">
      <c r="A59" s="37" t="s">
        <v>297</v>
      </c>
      <c r="B59" s="31">
        <v>4</v>
      </c>
      <c r="C59" s="31">
        <v>24</v>
      </c>
      <c r="D59" s="70">
        <v>-20</v>
      </c>
      <c r="E59" s="69">
        <v>2</v>
      </c>
      <c r="F59" s="31">
        <v>21</v>
      </c>
    </row>
    <row r="60" spans="1:6" ht="15.75">
      <c r="A60" s="37" t="s">
        <v>298</v>
      </c>
      <c r="B60" s="31">
        <v>2</v>
      </c>
      <c r="C60" s="31">
        <v>16</v>
      </c>
      <c r="D60" s="70">
        <v>-14</v>
      </c>
      <c r="E60" s="69">
        <v>1</v>
      </c>
      <c r="F60" s="31">
        <v>13</v>
      </c>
    </row>
    <row r="61" spans="1:6" ht="15.75">
      <c r="A61" s="37" t="s">
        <v>299</v>
      </c>
      <c r="B61" s="31">
        <v>2</v>
      </c>
      <c r="C61" s="31">
        <v>5</v>
      </c>
      <c r="D61" s="70">
        <v>-3</v>
      </c>
      <c r="E61" s="69">
        <v>2</v>
      </c>
      <c r="F61" s="31">
        <v>3</v>
      </c>
    </row>
    <row r="62" spans="1:6" ht="20.25" customHeight="1">
      <c r="A62" s="37" t="s">
        <v>300</v>
      </c>
      <c r="B62" s="31">
        <v>2</v>
      </c>
      <c r="C62" s="31">
        <v>36</v>
      </c>
      <c r="D62" s="70">
        <v>-34</v>
      </c>
      <c r="E62" s="69">
        <v>1</v>
      </c>
      <c r="F62" s="31">
        <v>32</v>
      </c>
    </row>
    <row r="63" spans="1:6" ht="20.25" customHeight="1">
      <c r="A63" s="37" t="s">
        <v>301</v>
      </c>
      <c r="B63" s="31">
        <v>2</v>
      </c>
      <c r="C63" s="31">
        <v>3</v>
      </c>
      <c r="D63" s="70">
        <v>-1</v>
      </c>
      <c r="E63" s="69">
        <v>1</v>
      </c>
      <c r="F63" s="31">
        <v>3</v>
      </c>
    </row>
    <row r="64" spans="1:6" ht="20.25" customHeight="1">
      <c r="A64" s="37" t="s">
        <v>302</v>
      </c>
      <c r="B64" s="31">
        <v>2</v>
      </c>
      <c r="C64" s="31">
        <v>17</v>
      </c>
      <c r="D64" s="70">
        <v>-15</v>
      </c>
      <c r="E64" s="69">
        <v>1</v>
      </c>
      <c r="F64" s="31">
        <v>17</v>
      </c>
    </row>
    <row r="65" spans="1:6" ht="33" customHeight="1">
      <c r="A65" s="287" t="s">
        <v>5</v>
      </c>
      <c r="B65" s="287"/>
      <c r="C65" s="287"/>
      <c r="D65" s="287"/>
      <c r="E65" s="287"/>
      <c r="F65" s="287"/>
    </row>
    <row r="66" spans="1:6" ht="31.5">
      <c r="A66" s="37" t="s">
        <v>71</v>
      </c>
      <c r="B66" s="31">
        <v>96</v>
      </c>
      <c r="C66" s="31">
        <v>628</v>
      </c>
      <c r="D66" s="70">
        <v>-532</v>
      </c>
      <c r="E66" s="69">
        <v>43</v>
      </c>
      <c r="F66" s="31">
        <v>538</v>
      </c>
    </row>
    <row r="67" spans="1:6" ht="15.75">
      <c r="A67" s="37" t="s">
        <v>171</v>
      </c>
      <c r="B67" s="31">
        <v>69</v>
      </c>
      <c r="C67" s="31">
        <v>287</v>
      </c>
      <c r="D67" s="70">
        <v>-218</v>
      </c>
      <c r="E67" s="69">
        <v>41</v>
      </c>
      <c r="F67" s="31">
        <v>254</v>
      </c>
    </row>
    <row r="68" spans="1:6" ht="31.5">
      <c r="A68" s="37" t="s">
        <v>78</v>
      </c>
      <c r="B68" s="31">
        <v>63</v>
      </c>
      <c r="C68" s="31">
        <v>421</v>
      </c>
      <c r="D68" s="70">
        <v>-358</v>
      </c>
      <c r="E68" s="69">
        <v>25</v>
      </c>
      <c r="F68" s="31">
        <v>381</v>
      </c>
    </row>
    <row r="69" spans="1:6" ht="15.75">
      <c r="A69" s="37" t="s">
        <v>75</v>
      </c>
      <c r="B69" s="31">
        <v>59</v>
      </c>
      <c r="C69" s="31">
        <v>439</v>
      </c>
      <c r="D69" s="70">
        <v>-380</v>
      </c>
      <c r="E69" s="69">
        <v>27</v>
      </c>
      <c r="F69" s="31">
        <v>412</v>
      </c>
    </row>
    <row r="70" spans="1:6" ht="15.75">
      <c r="A70" s="37" t="s">
        <v>74</v>
      </c>
      <c r="B70" s="31">
        <v>47</v>
      </c>
      <c r="C70" s="31">
        <v>475</v>
      </c>
      <c r="D70" s="70">
        <v>-428</v>
      </c>
      <c r="E70" s="69">
        <v>8</v>
      </c>
      <c r="F70" s="31">
        <v>432</v>
      </c>
    </row>
    <row r="71" spans="1:6" ht="63">
      <c r="A71" s="37" t="s">
        <v>174</v>
      </c>
      <c r="B71" s="31">
        <v>27</v>
      </c>
      <c r="C71" s="31">
        <v>154</v>
      </c>
      <c r="D71" s="70">
        <v>-127</v>
      </c>
      <c r="E71" s="69">
        <v>6</v>
      </c>
      <c r="F71" s="31">
        <v>137</v>
      </c>
    </row>
    <row r="72" spans="1:6" ht="15.75">
      <c r="A72" s="37" t="s">
        <v>90</v>
      </c>
      <c r="B72" s="31">
        <v>16</v>
      </c>
      <c r="C72" s="31">
        <v>52</v>
      </c>
      <c r="D72" s="70">
        <v>-36</v>
      </c>
      <c r="E72" s="69">
        <v>7</v>
      </c>
      <c r="F72" s="31">
        <v>43</v>
      </c>
    </row>
    <row r="73" spans="1:6" ht="15.75">
      <c r="A73" s="37" t="s">
        <v>91</v>
      </c>
      <c r="B73" s="31">
        <v>16</v>
      </c>
      <c r="C73" s="31">
        <v>81</v>
      </c>
      <c r="D73" s="70">
        <v>-65</v>
      </c>
      <c r="E73" s="69">
        <v>4</v>
      </c>
      <c r="F73" s="31">
        <v>75</v>
      </c>
    </row>
    <row r="74" spans="1:6" ht="15.75">
      <c r="A74" s="37" t="s">
        <v>303</v>
      </c>
      <c r="B74" s="31">
        <v>11</v>
      </c>
      <c r="C74" s="31">
        <v>54</v>
      </c>
      <c r="D74" s="70">
        <v>-43</v>
      </c>
      <c r="E74" s="69">
        <v>4</v>
      </c>
      <c r="F74" s="31">
        <v>49</v>
      </c>
    </row>
    <row r="75" spans="1:6" ht="15.75">
      <c r="A75" s="37" t="s">
        <v>304</v>
      </c>
      <c r="B75" s="31">
        <v>8</v>
      </c>
      <c r="C75" s="31">
        <v>57</v>
      </c>
      <c r="D75" s="70">
        <v>-49</v>
      </c>
      <c r="E75" s="69">
        <v>3</v>
      </c>
      <c r="F75" s="31">
        <v>50</v>
      </c>
    </row>
    <row r="76" spans="1:6" ht="15.75">
      <c r="A76" s="37" t="s">
        <v>305</v>
      </c>
      <c r="B76" s="31">
        <v>8</v>
      </c>
      <c r="C76" s="31">
        <v>47</v>
      </c>
      <c r="D76" s="70">
        <v>-39</v>
      </c>
      <c r="E76" s="69">
        <v>6</v>
      </c>
      <c r="F76" s="31">
        <v>44</v>
      </c>
    </row>
    <row r="77" spans="1:6" ht="15.75">
      <c r="A77" s="37" t="s">
        <v>306</v>
      </c>
      <c r="B77" s="31">
        <v>8</v>
      </c>
      <c r="C77" s="31">
        <v>13</v>
      </c>
      <c r="D77" s="70">
        <v>-5</v>
      </c>
      <c r="E77" s="69">
        <v>0</v>
      </c>
      <c r="F77" s="31">
        <v>11</v>
      </c>
    </row>
    <row r="78" spans="1:6" ht="15.75">
      <c r="A78" s="145" t="s">
        <v>307</v>
      </c>
      <c r="B78" s="31">
        <v>5</v>
      </c>
      <c r="C78" s="31">
        <v>8</v>
      </c>
      <c r="D78" s="70">
        <v>-3</v>
      </c>
      <c r="E78" s="69">
        <v>1</v>
      </c>
      <c r="F78" s="31">
        <v>7</v>
      </c>
    </row>
    <row r="79" spans="1:6" ht="31.5">
      <c r="A79" s="145" t="s">
        <v>308</v>
      </c>
      <c r="B79" s="31">
        <v>5</v>
      </c>
      <c r="C79" s="31">
        <v>30</v>
      </c>
      <c r="D79" s="70">
        <v>-25</v>
      </c>
      <c r="E79" s="69">
        <v>0</v>
      </c>
      <c r="F79" s="31">
        <v>28</v>
      </c>
    </row>
    <row r="80" spans="1:6" ht="31.5">
      <c r="A80" s="145" t="s">
        <v>309</v>
      </c>
      <c r="B80" s="31">
        <v>4</v>
      </c>
      <c r="C80" s="31">
        <v>3</v>
      </c>
      <c r="D80" s="70">
        <v>1</v>
      </c>
      <c r="E80" s="69">
        <v>4</v>
      </c>
      <c r="F80" s="31">
        <v>3</v>
      </c>
    </row>
    <row r="81" spans="1:6" ht="45" customHeight="1">
      <c r="A81" s="287" t="s">
        <v>45</v>
      </c>
      <c r="B81" s="287"/>
      <c r="C81" s="287"/>
      <c r="D81" s="287"/>
      <c r="E81" s="287"/>
      <c r="F81" s="287"/>
    </row>
    <row r="82" spans="1:6" ht="15.75">
      <c r="A82" s="145" t="s">
        <v>108</v>
      </c>
      <c r="B82" s="31">
        <v>18</v>
      </c>
      <c r="C82" s="31">
        <v>82</v>
      </c>
      <c r="D82" s="70">
        <v>-64</v>
      </c>
      <c r="E82" s="69">
        <v>3</v>
      </c>
      <c r="F82" s="31">
        <v>81</v>
      </c>
    </row>
    <row r="83" spans="1:6" ht="15.75">
      <c r="A83" s="37" t="s">
        <v>110</v>
      </c>
      <c r="B83" s="31">
        <v>13</v>
      </c>
      <c r="C83" s="31">
        <v>104</v>
      </c>
      <c r="D83" s="70">
        <v>-91</v>
      </c>
      <c r="E83" s="69">
        <v>3</v>
      </c>
      <c r="F83" s="31">
        <v>89</v>
      </c>
    </row>
    <row r="84" spans="1:6" ht="15.75">
      <c r="A84" s="37" t="s">
        <v>109</v>
      </c>
      <c r="B84" s="31">
        <v>13</v>
      </c>
      <c r="C84" s="31">
        <v>74</v>
      </c>
      <c r="D84" s="70">
        <v>-61</v>
      </c>
      <c r="E84" s="69">
        <v>12</v>
      </c>
      <c r="F84" s="31">
        <v>67</v>
      </c>
    </row>
    <row r="85" spans="1:6" ht="15.75">
      <c r="A85" s="37" t="s">
        <v>310</v>
      </c>
      <c r="B85" s="31">
        <v>7</v>
      </c>
      <c r="C85" s="36">
        <v>47</v>
      </c>
      <c r="D85" s="70">
        <v>-40</v>
      </c>
      <c r="E85" s="69">
        <v>0</v>
      </c>
      <c r="F85" s="31">
        <v>42</v>
      </c>
    </row>
    <row r="86" spans="1:6" ht="31.5">
      <c r="A86" s="37" t="s">
        <v>311</v>
      </c>
      <c r="B86" s="31">
        <v>6</v>
      </c>
      <c r="C86" s="31">
        <v>8</v>
      </c>
      <c r="D86" s="70">
        <v>-2</v>
      </c>
      <c r="E86" s="69">
        <v>0</v>
      </c>
      <c r="F86" s="31">
        <v>8</v>
      </c>
    </row>
    <row r="87" spans="1:6" ht="63">
      <c r="A87" s="37" t="s">
        <v>312</v>
      </c>
      <c r="B87" s="31">
        <v>6</v>
      </c>
      <c r="C87" s="31">
        <v>160</v>
      </c>
      <c r="D87" s="70">
        <v>-154</v>
      </c>
      <c r="E87" s="69">
        <v>2</v>
      </c>
      <c r="F87" s="31">
        <v>149</v>
      </c>
    </row>
    <row r="88" spans="1:6" ht="15.75">
      <c r="A88" s="37" t="s">
        <v>313</v>
      </c>
      <c r="B88" s="31">
        <v>4</v>
      </c>
      <c r="C88" s="31">
        <v>32</v>
      </c>
      <c r="D88" s="70">
        <v>-28</v>
      </c>
      <c r="E88" s="69">
        <v>1</v>
      </c>
      <c r="F88" s="31">
        <v>29</v>
      </c>
    </row>
    <row r="89" spans="1:6" ht="31.5">
      <c r="A89" s="37" t="s">
        <v>314</v>
      </c>
      <c r="B89" s="31">
        <v>3</v>
      </c>
      <c r="C89" s="31">
        <v>10</v>
      </c>
      <c r="D89" s="70">
        <v>-7</v>
      </c>
      <c r="E89" s="69">
        <v>2</v>
      </c>
      <c r="F89" s="31">
        <v>9</v>
      </c>
    </row>
    <row r="90" spans="1:6" ht="31.5">
      <c r="A90" s="37" t="s">
        <v>315</v>
      </c>
      <c r="B90" s="31">
        <v>2</v>
      </c>
      <c r="C90" s="36">
        <v>4</v>
      </c>
      <c r="D90" s="70">
        <v>-2</v>
      </c>
      <c r="E90" s="69">
        <v>1</v>
      </c>
      <c r="F90" s="31">
        <v>3</v>
      </c>
    </row>
    <row r="91" spans="1:6" ht="15.75">
      <c r="A91" s="37" t="s">
        <v>316</v>
      </c>
      <c r="B91" s="31">
        <v>2</v>
      </c>
      <c r="C91" s="31">
        <v>21</v>
      </c>
      <c r="D91" s="70">
        <v>-19</v>
      </c>
      <c r="E91" s="69">
        <v>2</v>
      </c>
      <c r="F91" s="31">
        <v>21</v>
      </c>
    </row>
    <row r="92" spans="1:6" ht="47.25">
      <c r="A92" s="37" t="s">
        <v>317</v>
      </c>
      <c r="B92" s="31">
        <v>2</v>
      </c>
      <c r="C92" s="31">
        <v>4</v>
      </c>
      <c r="D92" s="70">
        <v>-2</v>
      </c>
      <c r="E92" s="69">
        <v>1</v>
      </c>
      <c r="F92" s="31">
        <v>3</v>
      </c>
    </row>
    <row r="93" spans="1:6" ht="15.75">
      <c r="A93" s="37" t="s">
        <v>318</v>
      </c>
      <c r="B93" s="31">
        <v>2</v>
      </c>
      <c r="C93" s="31">
        <v>19</v>
      </c>
      <c r="D93" s="70">
        <v>-17</v>
      </c>
      <c r="E93" s="69">
        <v>0</v>
      </c>
      <c r="F93" s="31">
        <v>17</v>
      </c>
    </row>
    <row r="94" spans="1:6" ht="15.75">
      <c r="A94" s="37" t="s">
        <v>319</v>
      </c>
      <c r="B94" s="31">
        <v>1</v>
      </c>
      <c r="C94" s="31">
        <v>28</v>
      </c>
      <c r="D94" s="70">
        <v>-27</v>
      </c>
      <c r="E94" s="69">
        <v>0</v>
      </c>
      <c r="F94" s="31">
        <v>28</v>
      </c>
    </row>
    <row r="95" spans="1:6" ht="15.75">
      <c r="A95" s="37" t="s">
        <v>320</v>
      </c>
      <c r="B95" s="31">
        <v>1</v>
      </c>
      <c r="C95" s="31">
        <v>4</v>
      </c>
      <c r="D95" s="70">
        <v>-3</v>
      </c>
      <c r="E95" s="69">
        <v>0</v>
      </c>
      <c r="F95" s="31">
        <v>4</v>
      </c>
    </row>
    <row r="96" spans="1:6" ht="15.75">
      <c r="A96" s="37" t="s">
        <v>321</v>
      </c>
      <c r="B96" s="31">
        <v>1</v>
      </c>
      <c r="C96" s="31">
        <v>8</v>
      </c>
      <c r="D96" s="70">
        <v>-7</v>
      </c>
      <c r="E96" s="69">
        <v>0</v>
      </c>
      <c r="F96" s="31">
        <v>8</v>
      </c>
    </row>
    <row r="97" spans="1:6" ht="33" customHeight="1">
      <c r="A97" s="287" t="s">
        <v>6</v>
      </c>
      <c r="B97" s="287"/>
      <c r="C97" s="287"/>
      <c r="D97" s="287"/>
      <c r="E97" s="287"/>
      <c r="F97" s="287"/>
    </row>
    <row r="98" spans="1:6" ht="31.5">
      <c r="A98" s="37" t="s">
        <v>111</v>
      </c>
      <c r="B98" s="31">
        <v>114</v>
      </c>
      <c r="C98" s="31">
        <v>20</v>
      </c>
      <c r="D98" s="70">
        <v>94</v>
      </c>
      <c r="E98" s="69">
        <v>0</v>
      </c>
      <c r="F98" s="31">
        <v>20</v>
      </c>
    </row>
    <row r="99" spans="1:6" ht="15.75">
      <c r="A99" s="37" t="s">
        <v>79</v>
      </c>
      <c r="B99" s="31">
        <v>36</v>
      </c>
      <c r="C99" s="31">
        <v>226</v>
      </c>
      <c r="D99" s="70">
        <v>-190</v>
      </c>
      <c r="E99" s="69">
        <v>11</v>
      </c>
      <c r="F99" s="31">
        <v>211</v>
      </c>
    </row>
    <row r="100" spans="1:6" ht="15.75">
      <c r="A100" s="35" t="s">
        <v>82</v>
      </c>
      <c r="B100" s="31">
        <v>27</v>
      </c>
      <c r="C100" s="31">
        <v>135</v>
      </c>
      <c r="D100" s="70">
        <v>-108</v>
      </c>
      <c r="E100" s="69">
        <v>16</v>
      </c>
      <c r="F100" s="31">
        <v>126</v>
      </c>
    </row>
    <row r="101" spans="1:6" ht="15.75">
      <c r="A101" s="37" t="s">
        <v>175</v>
      </c>
      <c r="B101" s="31">
        <v>26</v>
      </c>
      <c r="C101" s="31">
        <v>161</v>
      </c>
      <c r="D101" s="70">
        <v>-135</v>
      </c>
      <c r="E101" s="69">
        <v>9</v>
      </c>
      <c r="F101" s="31">
        <v>146</v>
      </c>
    </row>
    <row r="102" spans="1:6" ht="47.25">
      <c r="A102" s="37" t="s">
        <v>87</v>
      </c>
      <c r="B102" s="31">
        <v>24</v>
      </c>
      <c r="C102" s="31">
        <v>39</v>
      </c>
      <c r="D102" s="70">
        <v>-15</v>
      </c>
      <c r="E102" s="69">
        <v>10</v>
      </c>
      <c r="F102" s="31">
        <v>32</v>
      </c>
    </row>
    <row r="103" spans="1:6" ht="15.75">
      <c r="A103" s="37" t="s">
        <v>93</v>
      </c>
      <c r="B103" s="31">
        <v>22</v>
      </c>
      <c r="C103" s="31">
        <v>17</v>
      </c>
      <c r="D103" s="70">
        <v>5</v>
      </c>
      <c r="E103" s="69">
        <v>9</v>
      </c>
      <c r="F103" s="31">
        <v>16</v>
      </c>
    </row>
    <row r="104" spans="1:6" ht="31.5">
      <c r="A104" s="37" t="s">
        <v>179</v>
      </c>
      <c r="B104" s="31">
        <v>17</v>
      </c>
      <c r="C104" s="31">
        <v>13</v>
      </c>
      <c r="D104" s="70">
        <v>4</v>
      </c>
      <c r="E104" s="69">
        <v>7</v>
      </c>
      <c r="F104" s="31">
        <v>12</v>
      </c>
    </row>
    <row r="105" spans="1:6" ht="31.5">
      <c r="A105" s="37" t="s">
        <v>182</v>
      </c>
      <c r="B105" s="31">
        <v>14</v>
      </c>
      <c r="C105" s="31">
        <v>40</v>
      </c>
      <c r="D105" s="70">
        <v>-26</v>
      </c>
      <c r="E105" s="69">
        <v>8</v>
      </c>
      <c r="F105" s="31">
        <v>37</v>
      </c>
    </row>
    <row r="106" spans="1:6" ht="47.25">
      <c r="A106" s="37" t="s">
        <v>94</v>
      </c>
      <c r="B106" s="31">
        <v>13</v>
      </c>
      <c r="C106" s="31">
        <v>50</v>
      </c>
      <c r="D106" s="70">
        <v>-37</v>
      </c>
      <c r="E106" s="69">
        <v>4</v>
      </c>
      <c r="F106" s="31">
        <v>45</v>
      </c>
    </row>
    <row r="107" spans="1:6" ht="31.5">
      <c r="A107" s="37" t="s">
        <v>130</v>
      </c>
      <c r="B107" s="31">
        <v>13</v>
      </c>
      <c r="C107" s="31">
        <v>2</v>
      </c>
      <c r="D107" s="70">
        <v>11</v>
      </c>
      <c r="E107" s="69">
        <v>6</v>
      </c>
      <c r="F107" s="31">
        <v>2</v>
      </c>
    </row>
    <row r="108" spans="1:6" ht="15.75">
      <c r="A108" s="37" t="s">
        <v>183</v>
      </c>
      <c r="B108" s="31">
        <v>12</v>
      </c>
      <c r="C108" s="31">
        <v>37</v>
      </c>
      <c r="D108" s="70">
        <v>-25</v>
      </c>
      <c r="E108" s="69">
        <v>7</v>
      </c>
      <c r="F108" s="31">
        <v>34</v>
      </c>
    </row>
    <row r="109" spans="1:6" ht="15.75">
      <c r="A109" s="37" t="s">
        <v>184</v>
      </c>
      <c r="B109" s="31">
        <v>12</v>
      </c>
      <c r="C109" s="31">
        <v>80</v>
      </c>
      <c r="D109" s="70">
        <v>-68</v>
      </c>
      <c r="E109" s="69">
        <v>1</v>
      </c>
      <c r="F109" s="31">
        <v>74</v>
      </c>
    </row>
    <row r="110" spans="1:6" ht="31.5">
      <c r="A110" s="37" t="s">
        <v>127</v>
      </c>
      <c r="B110" s="31">
        <v>12</v>
      </c>
      <c r="C110" s="31">
        <v>12</v>
      </c>
      <c r="D110" s="70">
        <v>0</v>
      </c>
      <c r="E110" s="69">
        <v>7</v>
      </c>
      <c r="F110" s="31">
        <v>10</v>
      </c>
    </row>
    <row r="111" spans="1:6" ht="31.5">
      <c r="A111" s="37" t="s">
        <v>322</v>
      </c>
      <c r="B111" s="31">
        <v>10</v>
      </c>
      <c r="C111" s="31">
        <v>117</v>
      </c>
      <c r="D111" s="70">
        <v>-107</v>
      </c>
      <c r="E111" s="69">
        <v>1</v>
      </c>
      <c r="F111" s="31">
        <v>104</v>
      </c>
    </row>
    <row r="112" spans="1:6" ht="31.5">
      <c r="A112" s="37" t="s">
        <v>323</v>
      </c>
      <c r="B112" s="31">
        <v>9</v>
      </c>
      <c r="C112" s="31">
        <v>43</v>
      </c>
      <c r="D112" s="70">
        <v>-34</v>
      </c>
      <c r="E112" s="69">
        <v>3</v>
      </c>
      <c r="F112" s="31">
        <v>38</v>
      </c>
    </row>
    <row r="113" spans="1:6" ht="39.75" customHeight="1">
      <c r="A113" s="287" t="s">
        <v>46</v>
      </c>
      <c r="B113" s="287"/>
      <c r="C113" s="287"/>
      <c r="D113" s="287"/>
      <c r="E113" s="287"/>
      <c r="F113" s="287"/>
    </row>
    <row r="114" spans="1:6" ht="15.75" customHeight="1">
      <c r="A114" s="37" t="s">
        <v>69</v>
      </c>
      <c r="B114" s="31">
        <v>164</v>
      </c>
      <c r="C114" s="31">
        <v>1466</v>
      </c>
      <c r="D114" s="70">
        <v>-1302</v>
      </c>
      <c r="E114" s="69">
        <v>60</v>
      </c>
      <c r="F114" s="31">
        <v>1377</v>
      </c>
    </row>
    <row r="115" spans="1:6" ht="15.75" customHeight="1">
      <c r="A115" s="37" t="s">
        <v>172</v>
      </c>
      <c r="B115" s="31">
        <v>38</v>
      </c>
      <c r="C115" s="31">
        <v>1703</v>
      </c>
      <c r="D115" s="70">
        <v>-1665</v>
      </c>
      <c r="E115" s="69">
        <v>13</v>
      </c>
      <c r="F115" s="31">
        <v>1660</v>
      </c>
    </row>
    <row r="116" spans="1:6" ht="15.75" customHeight="1">
      <c r="A116" s="37" t="s">
        <v>173</v>
      </c>
      <c r="B116" s="31">
        <v>31</v>
      </c>
      <c r="C116" s="31">
        <v>492</v>
      </c>
      <c r="D116" s="70">
        <v>-461</v>
      </c>
      <c r="E116" s="69">
        <v>12</v>
      </c>
      <c r="F116" s="31">
        <v>472</v>
      </c>
    </row>
    <row r="117" spans="1:6" ht="15.75" customHeight="1">
      <c r="A117" s="37" t="s">
        <v>95</v>
      </c>
      <c r="B117" s="31">
        <v>23</v>
      </c>
      <c r="C117" s="31">
        <v>127</v>
      </c>
      <c r="D117" s="70">
        <v>-104</v>
      </c>
      <c r="E117" s="69">
        <v>19</v>
      </c>
      <c r="F117" s="31">
        <v>110</v>
      </c>
    </row>
    <row r="118" spans="1:6" ht="15.75" customHeight="1">
      <c r="A118" s="37" t="s">
        <v>73</v>
      </c>
      <c r="B118" s="31">
        <v>15</v>
      </c>
      <c r="C118" s="31">
        <v>30</v>
      </c>
      <c r="D118" s="70">
        <v>-15</v>
      </c>
      <c r="E118" s="69">
        <v>6</v>
      </c>
      <c r="F118" s="31">
        <v>26</v>
      </c>
    </row>
    <row r="119" spans="1:6" ht="15.75" customHeight="1">
      <c r="A119" s="37" t="s">
        <v>324</v>
      </c>
      <c r="B119" s="31">
        <v>11</v>
      </c>
      <c r="C119" s="31">
        <v>52</v>
      </c>
      <c r="D119" s="70">
        <v>-41</v>
      </c>
      <c r="E119" s="69">
        <v>3</v>
      </c>
      <c r="F119" s="31">
        <v>50</v>
      </c>
    </row>
    <row r="120" spans="1:6" ht="15.75" customHeight="1">
      <c r="A120" s="37" t="s">
        <v>325</v>
      </c>
      <c r="B120" s="31">
        <v>10</v>
      </c>
      <c r="C120" s="31">
        <v>53</v>
      </c>
      <c r="D120" s="70">
        <v>-43</v>
      </c>
      <c r="E120" s="69">
        <v>2</v>
      </c>
      <c r="F120" s="31">
        <v>42</v>
      </c>
    </row>
    <row r="121" spans="1:6" ht="15.75" customHeight="1">
      <c r="A121" s="37" t="s">
        <v>326</v>
      </c>
      <c r="B121" s="31">
        <v>10</v>
      </c>
      <c r="C121" s="31">
        <v>57</v>
      </c>
      <c r="D121" s="70">
        <v>-47</v>
      </c>
      <c r="E121" s="69">
        <v>4</v>
      </c>
      <c r="F121" s="31">
        <v>49</v>
      </c>
    </row>
    <row r="122" spans="1:6" ht="31.5">
      <c r="A122" s="37" t="s">
        <v>327</v>
      </c>
      <c r="B122" s="31">
        <v>9</v>
      </c>
      <c r="C122" s="31">
        <v>6</v>
      </c>
      <c r="D122" s="70">
        <v>3</v>
      </c>
      <c r="E122" s="69">
        <v>0</v>
      </c>
      <c r="F122" s="31">
        <v>6</v>
      </c>
    </row>
    <row r="123" spans="1:6" ht="15.75" customHeight="1">
      <c r="A123" s="37" t="s">
        <v>328</v>
      </c>
      <c r="B123" s="31">
        <v>7</v>
      </c>
      <c r="C123" s="31">
        <v>86</v>
      </c>
      <c r="D123" s="70">
        <v>-79</v>
      </c>
      <c r="E123" s="69">
        <v>4</v>
      </c>
      <c r="F123" s="31">
        <v>85</v>
      </c>
    </row>
    <row r="124" spans="1:6" ht="15.75" customHeight="1">
      <c r="A124" s="37" t="s">
        <v>329</v>
      </c>
      <c r="B124" s="31">
        <v>5</v>
      </c>
      <c r="C124" s="31">
        <v>69</v>
      </c>
      <c r="D124" s="70">
        <v>-64</v>
      </c>
      <c r="E124" s="69">
        <v>3</v>
      </c>
      <c r="F124" s="31">
        <v>68</v>
      </c>
    </row>
    <row r="125" spans="1:6" ht="15.75" customHeight="1">
      <c r="A125" s="37" t="s">
        <v>330</v>
      </c>
      <c r="B125" s="31">
        <v>4</v>
      </c>
      <c r="C125" s="31">
        <v>11</v>
      </c>
      <c r="D125" s="70">
        <v>-7</v>
      </c>
      <c r="E125" s="69">
        <v>1</v>
      </c>
      <c r="F125" s="31">
        <v>11</v>
      </c>
    </row>
    <row r="126" spans="1:6" ht="15.75" customHeight="1">
      <c r="A126" s="37" t="s">
        <v>331</v>
      </c>
      <c r="B126" s="31">
        <v>4</v>
      </c>
      <c r="C126" s="31">
        <v>9</v>
      </c>
      <c r="D126" s="70">
        <v>-5</v>
      </c>
      <c r="E126" s="69">
        <v>1</v>
      </c>
      <c r="F126" s="31">
        <v>8</v>
      </c>
    </row>
    <row r="127" spans="1:6" ht="15.75" customHeight="1">
      <c r="A127" s="37" t="s">
        <v>332</v>
      </c>
      <c r="B127" s="31">
        <v>4</v>
      </c>
      <c r="C127" s="31">
        <v>1</v>
      </c>
      <c r="D127" s="70">
        <v>3</v>
      </c>
      <c r="E127" s="69">
        <v>0</v>
      </c>
      <c r="F127" s="31">
        <v>1</v>
      </c>
    </row>
    <row r="128" spans="1:6" ht="33" customHeight="1">
      <c r="A128" s="287" t="s">
        <v>4</v>
      </c>
      <c r="B128" s="287"/>
      <c r="C128" s="287"/>
      <c r="D128" s="287"/>
      <c r="E128" s="287"/>
      <c r="F128" s="287"/>
    </row>
    <row r="129" spans="1:6" ht="18.75" customHeight="1">
      <c r="A129" s="37" t="s">
        <v>70</v>
      </c>
      <c r="B129" s="31">
        <v>288</v>
      </c>
      <c r="C129" s="31">
        <v>2099</v>
      </c>
      <c r="D129" s="70">
        <v>-1811</v>
      </c>
      <c r="E129" s="69">
        <v>46</v>
      </c>
      <c r="F129" s="31">
        <v>1948</v>
      </c>
    </row>
    <row r="130" spans="1:6" ht="31.5">
      <c r="A130" s="37" t="s">
        <v>72</v>
      </c>
      <c r="B130" s="31">
        <v>57</v>
      </c>
      <c r="C130" s="31">
        <v>305</v>
      </c>
      <c r="D130" s="70">
        <v>-248</v>
      </c>
      <c r="E130" s="69">
        <v>13</v>
      </c>
      <c r="F130" s="31">
        <v>276</v>
      </c>
    </row>
    <row r="131" spans="1:6" ht="18.75" customHeight="1">
      <c r="A131" s="37" t="s">
        <v>77</v>
      </c>
      <c r="B131" s="31">
        <v>47</v>
      </c>
      <c r="C131" s="31">
        <v>176</v>
      </c>
      <c r="D131" s="70">
        <v>-129</v>
      </c>
      <c r="E131" s="69">
        <v>13</v>
      </c>
      <c r="F131" s="31">
        <v>160</v>
      </c>
    </row>
    <row r="132" spans="1:6" ht="18.75" customHeight="1">
      <c r="A132" s="37" t="s">
        <v>81</v>
      </c>
      <c r="B132" s="31">
        <v>27</v>
      </c>
      <c r="C132" s="31">
        <v>257</v>
      </c>
      <c r="D132" s="70">
        <v>-230</v>
      </c>
      <c r="E132" s="69">
        <v>4</v>
      </c>
      <c r="F132" s="31">
        <v>236</v>
      </c>
    </row>
    <row r="133" spans="1:6" ht="18.75" customHeight="1">
      <c r="A133" s="35" t="s">
        <v>85</v>
      </c>
      <c r="B133" s="31">
        <v>26</v>
      </c>
      <c r="C133" s="31">
        <v>149</v>
      </c>
      <c r="D133" s="70">
        <v>-123</v>
      </c>
      <c r="E133" s="69">
        <v>10</v>
      </c>
      <c r="F133" s="31">
        <v>135</v>
      </c>
    </row>
    <row r="134" spans="1:6" ht="18.75" customHeight="1">
      <c r="A134" s="37" t="s">
        <v>84</v>
      </c>
      <c r="B134" s="31">
        <v>23</v>
      </c>
      <c r="C134" s="31">
        <v>54</v>
      </c>
      <c r="D134" s="70">
        <v>-31</v>
      </c>
      <c r="E134" s="69">
        <v>5</v>
      </c>
      <c r="F134" s="31">
        <v>47</v>
      </c>
    </row>
    <row r="135" spans="1:6" ht="15.75">
      <c r="A135" s="37" t="s">
        <v>89</v>
      </c>
      <c r="B135" s="31">
        <v>16</v>
      </c>
      <c r="C135" s="31">
        <v>143</v>
      </c>
      <c r="D135" s="70">
        <v>-127</v>
      </c>
      <c r="E135" s="69">
        <v>7</v>
      </c>
      <c r="F135" s="31">
        <v>126</v>
      </c>
    </row>
    <row r="136" spans="1:6" ht="18.75" customHeight="1">
      <c r="A136" s="37" t="s">
        <v>97</v>
      </c>
      <c r="B136" s="31">
        <v>15</v>
      </c>
      <c r="C136" s="31">
        <v>41</v>
      </c>
      <c r="D136" s="70">
        <v>-26</v>
      </c>
      <c r="E136" s="69">
        <v>10</v>
      </c>
      <c r="F136" s="31">
        <v>36</v>
      </c>
    </row>
    <row r="137" spans="1:6" ht="18.75" customHeight="1">
      <c r="A137" s="37" t="s">
        <v>98</v>
      </c>
      <c r="B137" s="31">
        <v>13</v>
      </c>
      <c r="C137" s="31">
        <v>55</v>
      </c>
      <c r="D137" s="70">
        <v>-42</v>
      </c>
      <c r="E137" s="69">
        <v>2</v>
      </c>
      <c r="F137" s="31">
        <v>48</v>
      </c>
    </row>
    <row r="138" spans="1:6" ht="31.5">
      <c r="A138" s="37" t="s">
        <v>333</v>
      </c>
      <c r="B138" s="31">
        <v>12</v>
      </c>
      <c r="C138" s="31">
        <v>4</v>
      </c>
      <c r="D138" s="70">
        <v>8</v>
      </c>
      <c r="E138" s="69">
        <v>2</v>
      </c>
      <c r="F138" s="31">
        <v>4</v>
      </c>
    </row>
    <row r="139" spans="1:6" ht="18.75" customHeight="1">
      <c r="A139" s="37" t="s">
        <v>334</v>
      </c>
      <c r="B139" s="31">
        <v>9</v>
      </c>
      <c r="C139" s="31">
        <v>78</v>
      </c>
      <c r="D139" s="70">
        <v>-69</v>
      </c>
      <c r="E139" s="69">
        <v>1</v>
      </c>
      <c r="F139" s="31">
        <v>70</v>
      </c>
    </row>
    <row r="140" spans="1:6" ht="18.75" customHeight="1">
      <c r="A140" s="37" t="s">
        <v>335</v>
      </c>
      <c r="B140" s="31">
        <v>8</v>
      </c>
      <c r="C140" s="31">
        <v>55</v>
      </c>
      <c r="D140" s="70">
        <v>-47</v>
      </c>
      <c r="E140" s="69">
        <v>1</v>
      </c>
      <c r="F140" s="31">
        <v>49</v>
      </c>
    </row>
    <row r="141" spans="1:6" ht="15.75">
      <c r="A141" s="37" t="s">
        <v>336</v>
      </c>
      <c r="B141" s="31">
        <v>5</v>
      </c>
      <c r="C141" s="31">
        <v>4</v>
      </c>
      <c r="D141" s="70">
        <v>1</v>
      </c>
      <c r="E141" s="69">
        <v>1</v>
      </c>
      <c r="F141" s="31">
        <v>4</v>
      </c>
    </row>
    <row r="142" spans="1:6" ht="18.75" customHeight="1">
      <c r="A142" s="37" t="s">
        <v>337</v>
      </c>
      <c r="B142" s="31">
        <v>3</v>
      </c>
      <c r="C142" s="31">
        <v>15</v>
      </c>
      <c r="D142" s="70">
        <v>-12</v>
      </c>
      <c r="E142" s="69">
        <v>0</v>
      </c>
      <c r="F142" s="31">
        <v>10</v>
      </c>
    </row>
    <row r="143" spans="1:6" ht="18.75" customHeight="1">
      <c r="A143" s="37" t="s">
        <v>338</v>
      </c>
      <c r="B143" s="31">
        <v>2</v>
      </c>
      <c r="C143" s="31">
        <v>15</v>
      </c>
      <c r="D143" s="70">
        <v>-13</v>
      </c>
      <c r="E143" s="69">
        <v>0</v>
      </c>
      <c r="F143" s="31">
        <v>14</v>
      </c>
    </row>
    <row r="144" spans="1:6" ht="15.75">
      <c r="A144" s="29"/>
      <c r="B144" s="41"/>
      <c r="C144" s="41"/>
      <c r="D144" s="71"/>
      <c r="E144" s="41"/>
      <c r="F144" s="41"/>
    </row>
  </sheetData>
  <sheetProtection/>
  <mergeCells count="20">
    <mergeCell ref="A3:F3"/>
    <mergeCell ref="B5:B6"/>
    <mergeCell ref="C5:C6"/>
    <mergeCell ref="D5:D6"/>
    <mergeCell ref="A1:F1"/>
    <mergeCell ref="A2:F2"/>
    <mergeCell ref="A4:A6"/>
    <mergeCell ref="E4:F4"/>
    <mergeCell ref="E5:E6"/>
    <mergeCell ref="F5:F6"/>
    <mergeCell ref="B4:D4"/>
    <mergeCell ref="A97:F97"/>
    <mergeCell ref="A113:F113"/>
    <mergeCell ref="A128:F128"/>
    <mergeCell ref="A8:F8"/>
    <mergeCell ref="A19:F19"/>
    <mergeCell ref="A33:F33"/>
    <mergeCell ref="A49:F49"/>
    <mergeCell ref="A65:F65"/>
    <mergeCell ref="A81:F81"/>
  </mergeCells>
  <printOptions horizontalCentered="1"/>
  <pageMargins left="0.2362204724409449" right="0.2362204724409449" top="0.4" bottom="0.03937007874015748" header="0.31" footer="0.35"/>
  <pageSetup horizontalDpi="600" verticalDpi="600" orientation="portrait" paperSize="9" scale="90" r:id="rId1"/>
  <rowBreaks count="4" manualBreakCount="4">
    <brk id="32" max="255" man="1"/>
    <brk id="64" max="255" man="1"/>
    <brk id="96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85" zoomScaleSheetLayoutView="85" zoomScalePageLayoutView="0" workbookViewId="0" topLeftCell="A1">
      <selection activeCell="A3" sqref="A3:C3"/>
    </sheetView>
  </sheetViews>
  <sheetFormatPr defaultColWidth="10.28125" defaultRowHeight="15"/>
  <cols>
    <col min="1" max="1" width="4.28125" style="60" customWidth="1"/>
    <col min="2" max="2" width="83.8515625" style="32" customWidth="1"/>
    <col min="3" max="3" width="17.140625" style="57" customWidth="1"/>
    <col min="4" max="250" width="9.140625" style="28" customWidth="1"/>
    <col min="251" max="251" width="4.28125" style="28" customWidth="1"/>
    <col min="252" max="252" width="31.140625" style="28" customWidth="1"/>
    <col min="253" max="255" width="10.00390625" style="28" customWidth="1"/>
    <col min="256" max="16384" width="10.28125" style="28" customWidth="1"/>
  </cols>
  <sheetData>
    <row r="1" spans="1:3" s="90" customFormat="1" ht="36.75" customHeight="1">
      <c r="A1" s="304" t="s">
        <v>57</v>
      </c>
      <c r="B1" s="304"/>
      <c r="C1" s="304"/>
    </row>
    <row r="2" spans="1:3" s="90" customFormat="1" ht="19.5">
      <c r="A2" s="304" t="s">
        <v>118</v>
      </c>
      <c r="B2" s="304"/>
      <c r="C2" s="304"/>
    </row>
    <row r="3" spans="1:3" s="90" customFormat="1" ht="19.5">
      <c r="A3" s="304" t="s">
        <v>47</v>
      </c>
      <c r="B3" s="304"/>
      <c r="C3" s="304"/>
    </row>
    <row r="4" spans="1:3" ht="26.25" customHeight="1" thickBot="1">
      <c r="A4" s="353" t="s">
        <v>339</v>
      </c>
      <c r="B4" s="354"/>
      <c r="C4" s="354"/>
    </row>
    <row r="5" spans="1:3" ht="61.5" thickBot="1" thickTop="1">
      <c r="A5" s="110" t="s">
        <v>43</v>
      </c>
      <c r="B5" s="111" t="s">
        <v>41</v>
      </c>
      <c r="C5" s="112" t="s">
        <v>48</v>
      </c>
    </row>
    <row r="6" spans="1:256" s="88" customFormat="1" ht="17.25" thickTop="1">
      <c r="A6" s="84">
        <v>1</v>
      </c>
      <c r="B6" s="85" t="s">
        <v>186</v>
      </c>
      <c r="C6" s="86">
        <v>20000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s="88" customFormat="1" ht="16.5">
      <c r="A7" s="109">
        <v>2</v>
      </c>
      <c r="B7" s="85" t="s">
        <v>123</v>
      </c>
      <c r="C7" s="86">
        <v>16100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s="88" customFormat="1" ht="16.5">
      <c r="A8" s="84">
        <v>3</v>
      </c>
      <c r="B8" s="85" t="s">
        <v>187</v>
      </c>
      <c r="C8" s="86">
        <v>15000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s="88" customFormat="1" ht="16.5">
      <c r="A9" s="109">
        <v>4</v>
      </c>
      <c r="B9" s="85" t="s">
        <v>188</v>
      </c>
      <c r="C9" s="86">
        <v>13000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s="88" customFormat="1" ht="16.5">
      <c r="A10" s="84">
        <v>5</v>
      </c>
      <c r="B10" s="85" t="s">
        <v>189</v>
      </c>
      <c r="C10" s="86">
        <v>13000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s="88" customFormat="1" ht="16.5">
      <c r="A11" s="109">
        <v>6</v>
      </c>
      <c r="B11" s="85" t="s">
        <v>190</v>
      </c>
      <c r="C11" s="86">
        <v>13000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s="88" customFormat="1" ht="33">
      <c r="A12" s="84">
        <v>7</v>
      </c>
      <c r="B12" s="85" t="s">
        <v>124</v>
      </c>
      <c r="C12" s="86">
        <v>13000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s="88" customFormat="1" ht="16.5">
      <c r="A13" s="109">
        <v>8</v>
      </c>
      <c r="B13" s="85" t="s">
        <v>191</v>
      </c>
      <c r="C13" s="86">
        <v>13000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s="88" customFormat="1" ht="16.5">
      <c r="A14" s="84">
        <v>9</v>
      </c>
      <c r="B14" s="85" t="s">
        <v>192</v>
      </c>
      <c r="C14" s="86">
        <v>13000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s="88" customFormat="1" ht="16.5">
      <c r="A15" s="109">
        <v>10</v>
      </c>
      <c r="B15" s="85" t="s">
        <v>193</v>
      </c>
      <c r="C15" s="86">
        <v>13000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s="88" customFormat="1" ht="16.5">
      <c r="A16" s="84">
        <v>11</v>
      </c>
      <c r="B16" s="85" t="s">
        <v>194</v>
      </c>
      <c r="C16" s="86">
        <v>13000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s="88" customFormat="1" ht="16.5">
      <c r="A17" s="109">
        <v>12</v>
      </c>
      <c r="B17" s="85" t="s">
        <v>195</v>
      </c>
      <c r="C17" s="86">
        <v>13000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s="88" customFormat="1" ht="16.5">
      <c r="A18" s="84">
        <v>13</v>
      </c>
      <c r="B18" s="85" t="s">
        <v>196</v>
      </c>
      <c r="C18" s="86">
        <v>12600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s="88" customFormat="1" ht="16.5">
      <c r="A19" s="109">
        <v>14</v>
      </c>
      <c r="B19" s="85" t="s">
        <v>197</v>
      </c>
      <c r="C19" s="86">
        <v>12500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s="88" customFormat="1" ht="16.5">
      <c r="A20" s="84">
        <v>15</v>
      </c>
      <c r="B20" s="85" t="s">
        <v>198</v>
      </c>
      <c r="C20" s="86">
        <v>12388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88" customFormat="1" ht="16.5">
      <c r="A21" s="109">
        <v>16</v>
      </c>
      <c r="B21" s="85" t="s">
        <v>199</v>
      </c>
      <c r="C21" s="86">
        <v>12250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s="88" customFormat="1" ht="16.5">
      <c r="A22" s="84">
        <v>17</v>
      </c>
      <c r="B22" s="85" t="s">
        <v>200</v>
      </c>
      <c r="C22" s="86">
        <v>12000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3" s="88" customFormat="1" ht="16.5">
      <c r="A23" s="109">
        <v>18</v>
      </c>
      <c r="B23" s="89" t="s">
        <v>201</v>
      </c>
      <c r="C23" s="86">
        <v>12000</v>
      </c>
    </row>
    <row r="24" spans="1:3" s="88" customFormat="1" ht="16.5">
      <c r="A24" s="84">
        <v>19</v>
      </c>
      <c r="B24" s="89" t="s">
        <v>202</v>
      </c>
      <c r="C24" s="86">
        <v>12000</v>
      </c>
    </row>
    <row r="25" spans="1:3" s="88" customFormat="1" ht="16.5">
      <c r="A25" s="109">
        <v>20</v>
      </c>
      <c r="B25" s="89" t="s">
        <v>203</v>
      </c>
      <c r="C25" s="86">
        <v>12000</v>
      </c>
    </row>
    <row r="26" spans="1:3" s="88" customFormat="1" ht="16.5">
      <c r="A26" s="84">
        <v>21</v>
      </c>
      <c r="B26" s="89" t="s">
        <v>204</v>
      </c>
      <c r="C26" s="86">
        <v>11860</v>
      </c>
    </row>
    <row r="27" spans="1:3" s="88" customFormat="1" ht="16.5">
      <c r="A27" s="109">
        <v>22</v>
      </c>
      <c r="B27" s="89" t="s">
        <v>205</v>
      </c>
      <c r="C27" s="86">
        <v>11600</v>
      </c>
    </row>
    <row r="28" spans="1:3" s="88" customFormat="1" ht="16.5">
      <c r="A28" s="84">
        <v>23</v>
      </c>
      <c r="B28" s="89" t="s">
        <v>206</v>
      </c>
      <c r="C28" s="86">
        <v>11500</v>
      </c>
    </row>
    <row r="29" spans="1:3" s="88" customFormat="1" ht="16.5">
      <c r="A29" s="109">
        <v>24</v>
      </c>
      <c r="B29" s="89" t="s">
        <v>207</v>
      </c>
      <c r="C29" s="86">
        <v>11500</v>
      </c>
    </row>
    <row r="30" spans="1:3" s="88" customFormat="1" ht="16.5">
      <c r="A30" s="84">
        <v>25</v>
      </c>
      <c r="B30" s="89" t="s">
        <v>208</v>
      </c>
      <c r="C30" s="86">
        <v>11211</v>
      </c>
    </row>
    <row r="31" spans="1:3" s="88" customFormat="1" ht="16.5">
      <c r="A31" s="109">
        <v>26</v>
      </c>
      <c r="B31" s="89" t="s">
        <v>209</v>
      </c>
      <c r="C31" s="86">
        <v>10981.63</v>
      </c>
    </row>
    <row r="32" spans="1:3" s="88" customFormat="1" ht="16.5">
      <c r="A32" s="84">
        <v>27</v>
      </c>
      <c r="B32" s="89" t="s">
        <v>210</v>
      </c>
      <c r="C32" s="86">
        <v>10975.2</v>
      </c>
    </row>
    <row r="33" spans="1:3" s="88" customFormat="1" ht="16.5">
      <c r="A33" s="109">
        <v>28</v>
      </c>
      <c r="B33" s="89" t="s">
        <v>211</v>
      </c>
      <c r="C33" s="86">
        <v>10425</v>
      </c>
    </row>
    <row r="34" spans="1:3" s="88" customFormat="1" ht="16.5">
      <c r="A34" s="84">
        <v>29</v>
      </c>
      <c r="B34" s="89" t="s">
        <v>212</v>
      </c>
      <c r="C34" s="86">
        <v>10333.33</v>
      </c>
    </row>
    <row r="35" spans="1:3" s="88" customFormat="1" ht="16.5" customHeight="1">
      <c r="A35" s="109">
        <v>30</v>
      </c>
      <c r="B35" s="89" t="s">
        <v>213</v>
      </c>
      <c r="C35" s="86">
        <v>10250</v>
      </c>
    </row>
    <row r="36" spans="1:3" s="88" customFormat="1" ht="16.5">
      <c r="A36" s="84">
        <v>31</v>
      </c>
      <c r="B36" s="89" t="s">
        <v>214</v>
      </c>
      <c r="C36" s="86">
        <v>10241</v>
      </c>
    </row>
    <row r="37" spans="1:3" s="88" customFormat="1" ht="16.5">
      <c r="A37" s="109">
        <v>32</v>
      </c>
      <c r="B37" s="89" t="s">
        <v>215</v>
      </c>
      <c r="C37" s="86">
        <v>10230</v>
      </c>
    </row>
    <row r="38" spans="1:3" s="88" customFormat="1" ht="16.5">
      <c r="A38" s="84">
        <v>33</v>
      </c>
      <c r="B38" s="89" t="s">
        <v>216</v>
      </c>
      <c r="C38" s="86">
        <v>10100</v>
      </c>
    </row>
    <row r="39" spans="1:3" s="88" customFormat="1" ht="33">
      <c r="A39" s="109">
        <v>34</v>
      </c>
      <c r="B39" s="89" t="s">
        <v>217</v>
      </c>
      <c r="C39" s="86">
        <v>10100</v>
      </c>
    </row>
    <row r="40" spans="1:3" s="88" customFormat="1" ht="16.5">
      <c r="A40" s="84">
        <v>35</v>
      </c>
      <c r="B40" s="89" t="s">
        <v>218</v>
      </c>
      <c r="C40" s="86">
        <v>10050</v>
      </c>
    </row>
    <row r="41" spans="1:3" s="88" customFormat="1" ht="16.5">
      <c r="A41" s="109">
        <v>36</v>
      </c>
      <c r="B41" s="89" t="s">
        <v>219</v>
      </c>
      <c r="C41" s="86">
        <v>10036</v>
      </c>
    </row>
    <row r="42" spans="1:3" s="88" customFormat="1" ht="16.5">
      <c r="A42" s="84">
        <v>37</v>
      </c>
      <c r="B42" s="89" t="s">
        <v>220</v>
      </c>
      <c r="C42" s="86">
        <v>10000</v>
      </c>
    </row>
    <row r="43" spans="1:3" s="88" customFormat="1" ht="16.5">
      <c r="A43" s="109">
        <v>38</v>
      </c>
      <c r="B43" s="89" t="s">
        <v>221</v>
      </c>
      <c r="C43" s="86">
        <v>10000</v>
      </c>
    </row>
    <row r="44" spans="1:3" s="88" customFormat="1" ht="16.5">
      <c r="A44" s="84">
        <v>39</v>
      </c>
      <c r="B44" s="89" t="s">
        <v>222</v>
      </c>
      <c r="C44" s="86">
        <v>10000</v>
      </c>
    </row>
    <row r="45" spans="1:3" s="88" customFormat="1" ht="16.5">
      <c r="A45" s="109">
        <v>40</v>
      </c>
      <c r="B45" s="89" t="s">
        <v>223</v>
      </c>
      <c r="C45" s="86">
        <v>10000</v>
      </c>
    </row>
    <row r="46" spans="1:3" s="88" customFormat="1" ht="16.5">
      <c r="A46" s="84">
        <v>41</v>
      </c>
      <c r="B46" s="89" t="s">
        <v>224</v>
      </c>
      <c r="C46" s="86">
        <v>10000</v>
      </c>
    </row>
    <row r="47" spans="1:3" s="88" customFormat="1" ht="16.5">
      <c r="A47" s="109">
        <v>42</v>
      </c>
      <c r="B47" s="89" t="s">
        <v>225</v>
      </c>
      <c r="C47" s="86">
        <v>10000</v>
      </c>
    </row>
    <row r="48" spans="1:3" s="88" customFormat="1" ht="16.5">
      <c r="A48" s="84">
        <v>43</v>
      </c>
      <c r="B48" s="89" t="s">
        <v>226</v>
      </c>
      <c r="C48" s="86">
        <v>10000</v>
      </c>
    </row>
    <row r="49" spans="1:3" s="88" customFormat="1" ht="16.5">
      <c r="A49" s="109">
        <v>44</v>
      </c>
      <c r="B49" s="89" t="s">
        <v>227</v>
      </c>
      <c r="C49" s="86">
        <v>10000</v>
      </c>
    </row>
    <row r="50" spans="1:3" s="88" customFormat="1" ht="16.5">
      <c r="A50" s="84">
        <v>45</v>
      </c>
      <c r="B50" s="89" t="s">
        <v>228</v>
      </c>
      <c r="C50" s="86">
        <v>10000</v>
      </c>
    </row>
    <row r="51" spans="1:3" s="88" customFormat="1" ht="16.5">
      <c r="A51" s="109">
        <v>46</v>
      </c>
      <c r="B51" s="89" t="s">
        <v>229</v>
      </c>
      <c r="C51" s="86">
        <v>9666.67</v>
      </c>
    </row>
    <row r="52" spans="1:3" s="88" customFormat="1" ht="16.5">
      <c r="A52" s="84">
        <v>47</v>
      </c>
      <c r="B52" s="89" t="s">
        <v>230</v>
      </c>
      <c r="C52" s="86">
        <v>9316.77</v>
      </c>
    </row>
    <row r="53" spans="1:3" ht="16.5">
      <c r="A53" s="109">
        <v>48</v>
      </c>
      <c r="B53" s="89" t="s">
        <v>231</v>
      </c>
      <c r="C53" s="86">
        <v>9300</v>
      </c>
    </row>
    <row r="54" spans="1:3" ht="16.5">
      <c r="A54" s="84">
        <v>49</v>
      </c>
      <c r="B54" s="89" t="s">
        <v>232</v>
      </c>
      <c r="C54" s="86">
        <v>9190</v>
      </c>
    </row>
    <row r="55" spans="1:3" ht="16.5">
      <c r="A55" s="109">
        <v>50</v>
      </c>
      <c r="B55" s="89" t="s">
        <v>233</v>
      </c>
      <c r="C55" s="86">
        <v>9164.2</v>
      </c>
    </row>
  </sheetData>
  <sheetProtection/>
  <mergeCells count="4">
    <mergeCell ref="A1:C1"/>
    <mergeCell ref="A2:C2"/>
    <mergeCell ref="A3:C3"/>
    <mergeCell ref="A4:C4"/>
  </mergeCells>
  <printOptions/>
  <pageMargins left="0.78" right="0.24" top="0.18" bottom="0" header="0.15748031496062992" footer="0.1574803149606299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3"/>
  <sheetViews>
    <sheetView view="pageBreakPreview" zoomScale="80" zoomScaleSheetLayoutView="80" zoomScalePageLayoutView="0" workbookViewId="0" topLeftCell="A1">
      <selection activeCell="A3" sqref="A3:B3"/>
    </sheetView>
  </sheetViews>
  <sheetFormatPr defaultColWidth="8.8515625" defaultRowHeight="15"/>
  <cols>
    <col min="1" max="1" width="74.8515625" style="28" customWidth="1"/>
    <col min="2" max="2" width="16.28125" style="33" customWidth="1"/>
    <col min="3" max="16384" width="8.8515625" style="1" customWidth="1"/>
  </cols>
  <sheetData>
    <row r="1" spans="1:2" ht="18.75">
      <c r="A1" s="304" t="s">
        <v>59</v>
      </c>
      <c r="B1" s="304"/>
    </row>
    <row r="2" spans="1:2" ht="18.75">
      <c r="A2" s="304" t="s">
        <v>60</v>
      </c>
      <c r="B2" s="304"/>
    </row>
    <row r="3" spans="1:2" ht="18.75">
      <c r="A3" s="304" t="s">
        <v>118</v>
      </c>
      <c r="B3" s="304"/>
    </row>
    <row r="4" spans="1:2" ht="16.5" thickBot="1">
      <c r="A4" s="305" t="s">
        <v>339</v>
      </c>
      <c r="B4" s="305"/>
    </row>
    <row r="5" spans="1:2" s="91" customFormat="1" ht="61.5" thickBot="1" thickTop="1">
      <c r="A5" s="113" t="s">
        <v>41</v>
      </c>
      <c r="B5" s="114" t="s">
        <v>49</v>
      </c>
    </row>
    <row r="6" spans="1:2" s="65" customFormat="1" ht="36" customHeight="1" thickTop="1">
      <c r="A6" s="306" t="s">
        <v>29</v>
      </c>
      <c r="B6" s="307"/>
    </row>
    <row r="7" spans="1:2" ht="15.75">
      <c r="A7" s="37" t="s">
        <v>186</v>
      </c>
      <c r="B7" s="31">
        <v>20000</v>
      </c>
    </row>
    <row r="8" spans="1:2" ht="15.75">
      <c r="A8" s="37" t="s">
        <v>123</v>
      </c>
      <c r="B8" s="31">
        <v>16100</v>
      </c>
    </row>
    <row r="9" spans="1:2" ht="15.75">
      <c r="A9" s="37" t="s">
        <v>188</v>
      </c>
      <c r="B9" s="31">
        <v>13000</v>
      </c>
    </row>
    <row r="10" spans="1:2" ht="15.75">
      <c r="A10" s="37" t="s">
        <v>189</v>
      </c>
      <c r="B10" s="31">
        <v>13000</v>
      </c>
    </row>
    <row r="11" spans="1:2" ht="15.75">
      <c r="A11" s="37" t="s">
        <v>190</v>
      </c>
      <c r="B11" s="31">
        <v>13000</v>
      </c>
    </row>
    <row r="12" spans="1:2" ht="15.75">
      <c r="A12" s="37" t="s">
        <v>197</v>
      </c>
      <c r="B12" s="31">
        <v>12500</v>
      </c>
    </row>
    <row r="13" spans="1:2" ht="15.75">
      <c r="A13" s="35" t="s">
        <v>204</v>
      </c>
      <c r="B13" s="45">
        <v>11860</v>
      </c>
    </row>
    <row r="14" spans="1:2" ht="15.75">
      <c r="A14" s="35" t="s">
        <v>211</v>
      </c>
      <c r="B14" s="45">
        <v>10425</v>
      </c>
    </row>
    <row r="15" spans="1:2" ht="15.75">
      <c r="A15" s="35" t="s">
        <v>220</v>
      </c>
      <c r="B15" s="45">
        <v>10000</v>
      </c>
    </row>
    <row r="16" spans="1:2" ht="16.5" thickBot="1">
      <c r="A16" s="42" t="s">
        <v>230</v>
      </c>
      <c r="B16" s="63">
        <v>9316.77</v>
      </c>
    </row>
    <row r="17" spans="1:2" s="65" customFormat="1" ht="36" customHeight="1" thickTop="1">
      <c r="A17" s="306" t="s">
        <v>3</v>
      </c>
      <c r="B17" s="307"/>
    </row>
    <row r="18" spans="1:2" ht="15.75">
      <c r="A18" s="37" t="s">
        <v>198</v>
      </c>
      <c r="B18" s="31">
        <v>12388</v>
      </c>
    </row>
    <row r="19" spans="1:2" ht="15.75">
      <c r="A19" s="37" t="s">
        <v>206</v>
      </c>
      <c r="B19" s="31">
        <v>11500</v>
      </c>
    </row>
    <row r="20" spans="1:2" ht="15.75">
      <c r="A20" s="37" t="s">
        <v>212</v>
      </c>
      <c r="B20" s="31">
        <v>10333.33</v>
      </c>
    </row>
    <row r="21" spans="1:2" ht="15.75">
      <c r="A21" s="37" t="s">
        <v>214</v>
      </c>
      <c r="B21" s="31">
        <v>10241</v>
      </c>
    </row>
    <row r="22" spans="1:2" ht="15.75">
      <c r="A22" s="37" t="s">
        <v>219</v>
      </c>
      <c r="B22" s="31">
        <v>10036</v>
      </c>
    </row>
    <row r="23" spans="1:2" ht="15.75">
      <c r="A23" s="37" t="s">
        <v>221</v>
      </c>
      <c r="B23" s="31">
        <v>10000</v>
      </c>
    </row>
    <row r="24" spans="1:2" ht="15.75">
      <c r="A24" s="37" t="s">
        <v>222</v>
      </c>
      <c r="B24" s="31">
        <v>10000</v>
      </c>
    </row>
    <row r="25" spans="1:2" ht="15.75">
      <c r="A25" s="37" t="s">
        <v>232</v>
      </c>
      <c r="B25" s="31">
        <v>9190</v>
      </c>
    </row>
    <row r="26" spans="1:2" ht="16.5" thickBot="1">
      <c r="A26" s="66" t="s">
        <v>233</v>
      </c>
      <c r="B26" s="64">
        <v>9164.2</v>
      </c>
    </row>
    <row r="27" spans="1:2" s="65" customFormat="1" ht="36" customHeight="1" thickTop="1">
      <c r="A27" s="306" t="s">
        <v>2</v>
      </c>
      <c r="B27" s="307"/>
    </row>
    <row r="28" spans="1:2" ht="31.5">
      <c r="A28" s="37" t="s">
        <v>124</v>
      </c>
      <c r="B28" s="31">
        <v>13000</v>
      </c>
    </row>
    <row r="29" spans="1:2" ht="15.75">
      <c r="A29" s="37" t="s">
        <v>191</v>
      </c>
      <c r="B29" s="31">
        <v>13000</v>
      </c>
    </row>
    <row r="30" spans="1:2" ht="15.75">
      <c r="A30" s="37" t="s">
        <v>192</v>
      </c>
      <c r="B30" s="31">
        <v>13000</v>
      </c>
    </row>
    <row r="31" spans="1:2" ht="15.75">
      <c r="A31" s="37" t="s">
        <v>208</v>
      </c>
      <c r="B31" s="31">
        <v>11211</v>
      </c>
    </row>
    <row r="32" spans="1:2" ht="15.75">
      <c r="A32" s="37" t="s">
        <v>215</v>
      </c>
      <c r="B32" s="31">
        <v>10230</v>
      </c>
    </row>
    <row r="33" spans="1:2" ht="15.75">
      <c r="A33" s="37" t="s">
        <v>216</v>
      </c>
      <c r="B33" s="31">
        <v>10100</v>
      </c>
    </row>
    <row r="34" spans="1:2" ht="15.75">
      <c r="A34" s="37" t="s">
        <v>267</v>
      </c>
      <c r="B34" s="31">
        <v>9040</v>
      </c>
    </row>
    <row r="35" spans="1:2" ht="15.75">
      <c r="A35" s="37" t="s">
        <v>268</v>
      </c>
      <c r="B35" s="31">
        <v>8100</v>
      </c>
    </row>
    <row r="36" spans="1:2" ht="15.75">
      <c r="A36" s="37" t="s">
        <v>269</v>
      </c>
      <c r="B36" s="31">
        <v>8000</v>
      </c>
    </row>
    <row r="37" spans="1:2" ht="15.75">
      <c r="A37" s="37" t="s">
        <v>270</v>
      </c>
      <c r="B37" s="31">
        <v>7545</v>
      </c>
    </row>
    <row r="38" spans="1:2" s="65" customFormat="1" ht="36" customHeight="1">
      <c r="A38" s="308" t="s">
        <v>1</v>
      </c>
      <c r="B38" s="309"/>
    </row>
    <row r="39" spans="1:2" ht="18" customHeight="1">
      <c r="A39" s="254" t="s">
        <v>257</v>
      </c>
      <c r="B39" s="255">
        <v>8000</v>
      </c>
    </row>
    <row r="40" spans="1:2" ht="18" customHeight="1">
      <c r="A40" s="254" t="s">
        <v>258</v>
      </c>
      <c r="B40" s="255">
        <v>8000</v>
      </c>
    </row>
    <row r="41" spans="1:2" ht="18" customHeight="1">
      <c r="A41" s="254" t="s">
        <v>259</v>
      </c>
      <c r="B41" s="255">
        <v>7500</v>
      </c>
    </row>
    <row r="42" spans="1:2" ht="18" customHeight="1">
      <c r="A42" s="254" t="s">
        <v>260</v>
      </c>
      <c r="B42" s="255">
        <v>7000</v>
      </c>
    </row>
    <row r="43" spans="1:2" ht="18" customHeight="1">
      <c r="A43" s="254" t="s">
        <v>261</v>
      </c>
      <c r="B43" s="255">
        <v>6714.29</v>
      </c>
    </row>
    <row r="44" spans="1:2" ht="18" customHeight="1">
      <c r="A44" s="254" t="s">
        <v>262</v>
      </c>
      <c r="B44" s="255">
        <v>6500</v>
      </c>
    </row>
    <row r="45" spans="1:2" ht="18" customHeight="1">
      <c r="A45" s="254" t="s">
        <v>263</v>
      </c>
      <c r="B45" s="255">
        <v>6000</v>
      </c>
    </row>
    <row r="46" spans="1:2" ht="18" customHeight="1">
      <c r="A46" s="254" t="s">
        <v>264</v>
      </c>
      <c r="B46" s="255">
        <v>6000</v>
      </c>
    </row>
    <row r="47" spans="1:2" ht="18" customHeight="1">
      <c r="A47" s="254" t="s">
        <v>265</v>
      </c>
      <c r="B47" s="255">
        <v>6000</v>
      </c>
    </row>
    <row r="48" spans="1:2" ht="18" customHeight="1">
      <c r="A48" s="254" t="s">
        <v>125</v>
      </c>
      <c r="B48" s="255">
        <v>6000</v>
      </c>
    </row>
    <row r="49" spans="1:2" ht="18" customHeight="1" thickBot="1">
      <c r="A49" s="254" t="s">
        <v>266</v>
      </c>
      <c r="B49" s="255">
        <v>6000</v>
      </c>
    </row>
    <row r="50" spans="1:2" s="65" customFormat="1" ht="36" customHeight="1" thickTop="1">
      <c r="A50" s="306" t="s">
        <v>5</v>
      </c>
      <c r="B50" s="307"/>
    </row>
    <row r="51" spans="1:2" ht="18" customHeight="1">
      <c r="A51" s="39" t="s">
        <v>200</v>
      </c>
      <c r="B51" s="31">
        <v>12000</v>
      </c>
    </row>
    <row r="52" spans="1:2" ht="18" customHeight="1">
      <c r="A52" s="39" t="s">
        <v>249</v>
      </c>
      <c r="B52" s="31">
        <v>6000</v>
      </c>
    </row>
    <row r="53" spans="1:2" ht="18" customHeight="1">
      <c r="A53" s="39" t="s">
        <v>250</v>
      </c>
      <c r="B53" s="31">
        <v>5846.12</v>
      </c>
    </row>
    <row r="54" spans="1:2" ht="18" customHeight="1">
      <c r="A54" s="39" t="s">
        <v>251</v>
      </c>
      <c r="B54" s="31">
        <v>5293.25</v>
      </c>
    </row>
    <row r="55" spans="1:2" ht="18" customHeight="1">
      <c r="A55" s="39" t="s">
        <v>252</v>
      </c>
      <c r="B55" s="31">
        <v>5021.93</v>
      </c>
    </row>
    <row r="56" spans="1:2" ht="18" customHeight="1">
      <c r="A56" s="39" t="s">
        <v>253</v>
      </c>
      <c r="B56" s="31">
        <v>4979.08</v>
      </c>
    </row>
    <row r="57" spans="1:2" ht="18" customHeight="1">
      <c r="A57" s="39" t="s">
        <v>254</v>
      </c>
      <c r="B57" s="31">
        <v>4928.67</v>
      </c>
    </row>
    <row r="58" spans="1:2" ht="18" customHeight="1">
      <c r="A58" s="39" t="s">
        <v>255</v>
      </c>
      <c r="B58" s="31">
        <v>4863.71</v>
      </c>
    </row>
    <row r="59" spans="1:2" ht="18" customHeight="1" thickBot="1">
      <c r="A59" s="67" t="s">
        <v>256</v>
      </c>
      <c r="B59" s="68">
        <v>4848.67</v>
      </c>
    </row>
    <row r="60" spans="1:2" s="65" customFormat="1" ht="36" customHeight="1" thickTop="1">
      <c r="A60" s="306" t="s">
        <v>30</v>
      </c>
      <c r="B60" s="307"/>
    </row>
    <row r="61" spans="1:2" ht="18" customHeight="1">
      <c r="A61" s="37" t="s">
        <v>243</v>
      </c>
      <c r="B61" s="31">
        <v>8361.5</v>
      </c>
    </row>
    <row r="62" spans="1:2" ht="18" customHeight="1">
      <c r="A62" s="37" t="s">
        <v>101</v>
      </c>
      <c r="B62" s="31">
        <v>7916.67</v>
      </c>
    </row>
    <row r="63" spans="1:2" ht="18" customHeight="1">
      <c r="A63" s="37" t="s">
        <v>244</v>
      </c>
      <c r="B63" s="31">
        <v>7000</v>
      </c>
    </row>
    <row r="64" spans="1:2" ht="18" customHeight="1">
      <c r="A64" s="37" t="s">
        <v>100</v>
      </c>
      <c r="B64" s="31">
        <v>7000</v>
      </c>
    </row>
    <row r="65" spans="1:2" ht="18" customHeight="1">
      <c r="A65" s="37" t="s">
        <v>245</v>
      </c>
      <c r="B65" s="31">
        <v>6500</v>
      </c>
    </row>
    <row r="66" spans="1:2" ht="18" customHeight="1">
      <c r="A66" s="37" t="s">
        <v>126</v>
      </c>
      <c r="B66" s="31">
        <v>6000</v>
      </c>
    </row>
    <row r="67" spans="1:2" ht="18" customHeight="1">
      <c r="A67" s="37" t="s">
        <v>246</v>
      </c>
      <c r="B67" s="31">
        <v>6000</v>
      </c>
    </row>
    <row r="68" spans="1:2" ht="18" customHeight="1">
      <c r="A68" s="35" t="s">
        <v>247</v>
      </c>
      <c r="B68" s="45">
        <v>5766.67</v>
      </c>
    </row>
    <row r="69" spans="1:2" ht="18" customHeight="1">
      <c r="A69" s="37" t="s">
        <v>248</v>
      </c>
      <c r="B69" s="31">
        <v>5000</v>
      </c>
    </row>
    <row r="70" spans="1:2" s="65" customFormat="1" ht="36" customHeight="1">
      <c r="A70" s="308" t="s">
        <v>6</v>
      </c>
      <c r="B70" s="309"/>
    </row>
    <row r="71" spans="1:2" ht="18" customHeight="1">
      <c r="A71" s="37" t="s">
        <v>187</v>
      </c>
      <c r="B71" s="31">
        <v>15000</v>
      </c>
    </row>
    <row r="72" spans="1:2" ht="18" customHeight="1">
      <c r="A72" s="37" t="s">
        <v>193</v>
      </c>
      <c r="B72" s="31">
        <v>13000</v>
      </c>
    </row>
    <row r="73" spans="1:2" ht="18" customHeight="1">
      <c r="A73" s="37" t="s">
        <v>194</v>
      </c>
      <c r="B73" s="31">
        <v>13000</v>
      </c>
    </row>
    <row r="74" spans="1:2" ht="18" customHeight="1">
      <c r="A74" s="37" t="s">
        <v>199</v>
      </c>
      <c r="B74" s="31">
        <v>12250</v>
      </c>
    </row>
    <row r="75" spans="1:2" ht="18" customHeight="1">
      <c r="A75" s="37" t="s">
        <v>201</v>
      </c>
      <c r="B75" s="31">
        <v>12000</v>
      </c>
    </row>
    <row r="76" spans="1:2" ht="18" customHeight="1">
      <c r="A76" s="37" t="s">
        <v>209</v>
      </c>
      <c r="B76" s="31">
        <v>10981.63</v>
      </c>
    </row>
    <row r="77" spans="1:2" ht="18" customHeight="1">
      <c r="A77" s="37" t="s">
        <v>210</v>
      </c>
      <c r="B77" s="31">
        <v>10975.2</v>
      </c>
    </row>
    <row r="78" spans="1:2" ht="18" customHeight="1">
      <c r="A78" s="37" t="s">
        <v>217</v>
      </c>
      <c r="B78" s="31">
        <v>10100</v>
      </c>
    </row>
    <row r="79" spans="1:2" ht="18" customHeight="1">
      <c r="A79" s="37" t="s">
        <v>218</v>
      </c>
      <c r="B79" s="31">
        <v>10050</v>
      </c>
    </row>
    <row r="80" spans="1:2" ht="18" customHeight="1">
      <c r="A80" s="37" t="s">
        <v>223</v>
      </c>
      <c r="B80" s="31">
        <v>10000</v>
      </c>
    </row>
    <row r="81" spans="1:2" ht="18" customHeight="1">
      <c r="A81" s="37" t="s">
        <v>224</v>
      </c>
      <c r="B81" s="31">
        <v>10000</v>
      </c>
    </row>
    <row r="82" spans="1:2" ht="18" customHeight="1" thickBot="1">
      <c r="A82" s="66" t="s">
        <v>225</v>
      </c>
      <c r="B82" s="64">
        <v>10000</v>
      </c>
    </row>
    <row r="83" spans="1:2" s="65" customFormat="1" ht="36" customHeight="1" thickTop="1">
      <c r="A83" s="310" t="s">
        <v>7</v>
      </c>
      <c r="B83" s="311"/>
    </row>
    <row r="84" spans="1:2" ht="18" customHeight="1">
      <c r="A84" s="40" t="s">
        <v>195</v>
      </c>
      <c r="B84" s="45">
        <v>13000</v>
      </c>
    </row>
    <row r="85" spans="1:2" ht="18" customHeight="1">
      <c r="A85" s="40" t="s">
        <v>196</v>
      </c>
      <c r="B85" s="45">
        <v>12600</v>
      </c>
    </row>
    <row r="86" spans="1:2" ht="18" customHeight="1">
      <c r="A86" s="40" t="s">
        <v>202</v>
      </c>
      <c r="B86" s="45">
        <v>12000</v>
      </c>
    </row>
    <row r="87" spans="1:2" ht="18" customHeight="1">
      <c r="A87" s="40" t="s">
        <v>203</v>
      </c>
      <c r="B87" s="45">
        <v>12000</v>
      </c>
    </row>
    <row r="88" spans="1:2" ht="18" customHeight="1">
      <c r="A88" s="40" t="s">
        <v>205</v>
      </c>
      <c r="B88" s="45">
        <v>11600</v>
      </c>
    </row>
    <row r="89" spans="1:2" ht="18" customHeight="1">
      <c r="A89" s="40" t="s">
        <v>207</v>
      </c>
      <c r="B89" s="45">
        <v>11500</v>
      </c>
    </row>
    <row r="90" spans="1:2" ht="18" customHeight="1">
      <c r="A90" s="40" t="s">
        <v>213</v>
      </c>
      <c r="B90" s="45">
        <v>10250</v>
      </c>
    </row>
    <row r="91" spans="1:2" ht="18" customHeight="1">
      <c r="A91" s="40" t="s">
        <v>226</v>
      </c>
      <c r="B91" s="45">
        <v>10000</v>
      </c>
    </row>
    <row r="92" spans="1:2" ht="18" customHeight="1">
      <c r="A92" s="40" t="s">
        <v>227</v>
      </c>
      <c r="B92" s="45">
        <v>10000</v>
      </c>
    </row>
    <row r="93" spans="1:2" ht="18" customHeight="1" thickBot="1">
      <c r="A93" s="43" t="s">
        <v>228</v>
      </c>
      <c r="B93" s="63">
        <v>10000</v>
      </c>
    </row>
    <row r="94" spans="1:2" s="65" customFormat="1" ht="36" customHeight="1" thickTop="1">
      <c r="A94" s="306" t="s">
        <v>4</v>
      </c>
      <c r="B94" s="307"/>
    </row>
    <row r="95" spans="1:2" ht="18.75" customHeight="1">
      <c r="A95" s="35" t="s">
        <v>234</v>
      </c>
      <c r="B95" s="45">
        <v>6401.46</v>
      </c>
    </row>
    <row r="96" spans="1:2" ht="18.75" customHeight="1">
      <c r="A96" s="35" t="s">
        <v>235</v>
      </c>
      <c r="B96" s="45">
        <v>6056.1</v>
      </c>
    </row>
    <row r="97" spans="1:2" ht="18.75" customHeight="1">
      <c r="A97" s="35" t="s">
        <v>236</v>
      </c>
      <c r="B97" s="45">
        <v>6025</v>
      </c>
    </row>
    <row r="98" spans="1:2" ht="18.75" customHeight="1">
      <c r="A98" s="35" t="s">
        <v>237</v>
      </c>
      <c r="B98" s="45">
        <v>6024.14</v>
      </c>
    </row>
    <row r="99" spans="1:2" ht="18.75" customHeight="1">
      <c r="A99" s="35" t="s">
        <v>238</v>
      </c>
      <c r="B99" s="45">
        <v>5519.89</v>
      </c>
    </row>
    <row r="100" spans="1:2" ht="18.75" customHeight="1">
      <c r="A100" s="35" t="s">
        <v>239</v>
      </c>
      <c r="B100" s="45">
        <v>5297</v>
      </c>
    </row>
    <row r="101" spans="1:2" ht="18.75" customHeight="1">
      <c r="A101" s="35" t="s">
        <v>240</v>
      </c>
      <c r="B101" s="45">
        <v>5266.9</v>
      </c>
    </row>
    <row r="102" spans="1:2" ht="18.75" customHeight="1">
      <c r="A102" s="35" t="s">
        <v>241</v>
      </c>
      <c r="B102" s="45">
        <v>5000</v>
      </c>
    </row>
    <row r="103" spans="1:2" ht="18.75" customHeight="1">
      <c r="A103" s="35" t="s">
        <v>242</v>
      </c>
      <c r="B103" s="45">
        <v>4782.54</v>
      </c>
    </row>
  </sheetData>
  <sheetProtection/>
  <mergeCells count="13">
    <mergeCell ref="A50:B50"/>
    <mergeCell ref="A60:B60"/>
    <mergeCell ref="A70:B70"/>
    <mergeCell ref="A83:B83"/>
    <mergeCell ref="A94:B94"/>
    <mergeCell ref="A2:B2"/>
    <mergeCell ref="A3:B3"/>
    <mergeCell ref="A1:B1"/>
    <mergeCell ref="A4:B4"/>
    <mergeCell ref="A6:B6"/>
    <mergeCell ref="A17:B17"/>
    <mergeCell ref="A27:B27"/>
    <mergeCell ref="A38:B38"/>
  </mergeCells>
  <printOptions horizontalCentered="1"/>
  <pageMargins left="0.2362204724409449" right="0.2362204724409449" top="0.5905511811023623" bottom="0.15748031496062992" header="0.31496062992125984" footer="0.31496062992125984"/>
  <pageSetup horizontalDpi="600" verticalDpi="600" orientation="portrait" paperSize="9" r:id="rId1"/>
  <rowBreaks count="2" manualBreakCount="2">
    <brk id="37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="70" zoomScaleNormal="75" zoomScaleSheetLayoutView="70" workbookViewId="0" topLeftCell="A1">
      <selection activeCell="B4" sqref="B4:C4"/>
    </sheetView>
  </sheetViews>
  <sheetFormatPr defaultColWidth="8.8515625" defaultRowHeight="15"/>
  <cols>
    <col min="1" max="1" width="41.00390625" style="5" customWidth="1"/>
    <col min="2" max="3" width="12.00390625" style="5" customWidth="1"/>
    <col min="4" max="4" width="13.7109375" style="5" customWidth="1"/>
    <col min="5" max="6" width="12.00390625" style="5" customWidth="1"/>
    <col min="7" max="7" width="13.7109375" style="5" customWidth="1"/>
    <col min="8" max="8" width="8.8515625" style="5" customWidth="1"/>
    <col min="9" max="9" width="11.8515625" style="23" customWidth="1"/>
    <col min="10" max="10" width="9.28125" style="5" bestFit="1" customWidth="1"/>
    <col min="11" max="16384" width="8.8515625" style="5" customWidth="1"/>
  </cols>
  <sheetData>
    <row r="1" spans="1:9" s="2" customFormat="1" ht="22.5" customHeight="1">
      <c r="A1" s="357" t="s">
        <v>52</v>
      </c>
      <c r="B1" s="357"/>
      <c r="C1" s="357"/>
      <c r="D1" s="357"/>
      <c r="E1" s="357"/>
      <c r="F1" s="357"/>
      <c r="G1" s="357"/>
      <c r="I1" s="22"/>
    </row>
    <row r="2" spans="1:9" s="2" customFormat="1" ht="22.5" customHeight="1">
      <c r="A2" s="356" t="s">
        <v>37</v>
      </c>
      <c r="B2" s="356"/>
      <c r="C2" s="356"/>
      <c r="D2" s="356"/>
      <c r="E2" s="356"/>
      <c r="F2" s="356"/>
      <c r="G2" s="356"/>
      <c r="I2" s="22"/>
    </row>
    <row r="3" spans="1:9" s="3" customFormat="1" ht="18.75" customHeight="1" thickBot="1">
      <c r="A3" s="358" t="s">
        <v>339</v>
      </c>
      <c r="B3" s="358"/>
      <c r="C3" s="358"/>
      <c r="D3" s="358"/>
      <c r="E3" s="358"/>
      <c r="F3" s="358"/>
      <c r="G3" s="355" t="s">
        <v>342</v>
      </c>
      <c r="I3" s="23"/>
    </row>
    <row r="4" spans="1:7" s="3" customFormat="1" ht="36" customHeight="1" thickTop="1">
      <c r="A4" s="141"/>
      <c r="B4" s="263" t="s">
        <v>119</v>
      </c>
      <c r="C4" s="264"/>
      <c r="D4" s="259" t="s">
        <v>31</v>
      </c>
      <c r="E4" s="265" t="s">
        <v>120</v>
      </c>
      <c r="F4" s="266"/>
      <c r="G4" s="261" t="s">
        <v>31</v>
      </c>
    </row>
    <row r="5" spans="1:7" s="3" customFormat="1" ht="36" customHeight="1" thickBot="1">
      <c r="A5" s="144"/>
      <c r="B5" s="142" t="s">
        <v>121</v>
      </c>
      <c r="C5" s="142" t="s">
        <v>122</v>
      </c>
      <c r="D5" s="260"/>
      <c r="E5" s="143" t="s">
        <v>121</v>
      </c>
      <c r="F5" s="142" t="s">
        <v>122</v>
      </c>
      <c r="G5" s="262"/>
    </row>
    <row r="6" spans="1:15" s="3" customFormat="1" ht="28.5" customHeight="1" thickTop="1">
      <c r="A6" s="48" t="s">
        <v>32</v>
      </c>
      <c r="B6" s="79">
        <f>'ВЕДи 19-20'!D6</f>
        <v>21948</v>
      </c>
      <c r="C6" s="79">
        <f>'ВЕДи 19-20'!H6</f>
        <v>22068</v>
      </c>
      <c r="D6" s="80">
        <f>C6/B6*100</f>
        <v>100.54674685620557</v>
      </c>
      <c r="E6" s="81">
        <f>'ВЕДи 19-20'!F6</f>
        <v>19651</v>
      </c>
      <c r="F6" s="79">
        <f>'ВЕДи 19-20'!J6</f>
        <v>20167</v>
      </c>
      <c r="G6" s="82">
        <f>F6/E6*100</f>
        <v>102.6258205689278</v>
      </c>
      <c r="I6" s="83"/>
      <c r="J6" s="83"/>
      <c r="K6" s="83"/>
      <c r="L6" s="83"/>
      <c r="M6" s="83"/>
      <c r="N6" s="83"/>
      <c r="O6" s="83"/>
    </row>
    <row r="7" spans="1:15" s="4" customFormat="1" ht="31.5" customHeight="1">
      <c r="A7" s="46" t="s">
        <v>38</v>
      </c>
      <c r="B7" s="50">
        <f>'ВЕДи 19-20'!D6-'ВЕДи 19-20'!D28</f>
        <v>19713</v>
      </c>
      <c r="C7" s="50">
        <f>'ВЕДи 19-20'!H6-'ВЕДи 19-20'!H28</f>
        <v>20591</v>
      </c>
      <c r="D7" s="80">
        <f>C7/B7*100</f>
        <v>104.45391366103587</v>
      </c>
      <c r="E7" s="77">
        <f>'ВЕДи 19-20'!F6-'ВЕДи 19-20'!F28</f>
        <v>17848</v>
      </c>
      <c r="F7" s="27">
        <f>'ВЕДи 19-20'!J6-'ВЕДи 19-20'!J28</f>
        <v>18934</v>
      </c>
      <c r="G7" s="82">
        <f>F7/E7*100</f>
        <v>106.08471537427162</v>
      </c>
      <c r="I7" s="23"/>
      <c r="J7" s="24"/>
      <c r="K7" s="24"/>
      <c r="L7" s="140"/>
      <c r="M7" s="140"/>
      <c r="N7" s="140"/>
      <c r="O7" s="140"/>
    </row>
    <row r="8" spans="1:33" s="4" customFormat="1" ht="21" customHeight="1">
      <c r="A8" s="312" t="s">
        <v>9</v>
      </c>
      <c r="B8" s="313"/>
      <c r="C8" s="313"/>
      <c r="D8" s="313"/>
      <c r="E8" s="313"/>
      <c r="F8" s="313"/>
      <c r="G8" s="314"/>
      <c r="I8" s="23"/>
      <c r="J8" s="24"/>
      <c r="K8" s="140"/>
      <c r="L8" s="140"/>
      <c r="M8" s="140"/>
      <c r="N8" s="140"/>
      <c r="O8" s="140"/>
      <c r="AG8" s="4">
        <v>2501</v>
      </c>
    </row>
    <row r="9" spans="1:15" ht="42" customHeight="1">
      <c r="A9" s="47" t="s">
        <v>10</v>
      </c>
      <c r="B9" s="118">
        <f>'ВЕДи 19-20'!D9</f>
        <v>7221</v>
      </c>
      <c r="C9" s="18">
        <f>'ВЕДи 19-20'!H9</f>
        <v>7967</v>
      </c>
      <c r="D9" s="252">
        <f aca="true" t="shared" si="0" ref="D9:D27">C9/B9*100</f>
        <v>110.33097908876887</v>
      </c>
      <c r="E9" s="119">
        <f>'ВЕДи 19-20'!F9</f>
        <v>6835</v>
      </c>
      <c r="F9" s="18">
        <f>'ВЕДи 19-20'!J9</f>
        <v>7612</v>
      </c>
      <c r="G9" s="253">
        <f>F9/E9*100</f>
        <v>111.36795903438185</v>
      </c>
      <c r="H9" s="16"/>
      <c r="I9" s="25"/>
      <c r="J9" s="24"/>
      <c r="K9" s="83"/>
      <c r="L9" s="83"/>
      <c r="M9" s="83"/>
      <c r="N9" s="83"/>
      <c r="O9" s="83"/>
    </row>
    <row r="10" spans="1:10" ht="39" customHeight="1">
      <c r="A10" s="47" t="s">
        <v>11</v>
      </c>
      <c r="B10" s="118">
        <f>'ВЕДи 19-20'!D10</f>
        <v>161</v>
      </c>
      <c r="C10" s="18">
        <f>'ВЕДи 19-20'!H10</f>
        <v>35</v>
      </c>
      <c r="D10" s="252">
        <f t="shared" si="0"/>
        <v>21.73913043478261</v>
      </c>
      <c r="E10" s="119">
        <f>'ВЕДи 19-20'!F10</f>
        <v>122</v>
      </c>
      <c r="F10" s="18">
        <f>'ВЕДи 19-20'!J10</f>
        <v>33</v>
      </c>
      <c r="G10" s="253">
        <f aca="true" t="shared" si="1" ref="G10:G27">F10/E10*100</f>
        <v>27.049180327868854</v>
      </c>
      <c r="I10" s="25"/>
      <c r="J10" s="24"/>
    </row>
    <row r="11" spans="1:11" s="11" customFormat="1" ht="28.5" customHeight="1">
      <c r="A11" s="47" t="s">
        <v>12</v>
      </c>
      <c r="B11" s="118">
        <f>'ВЕДи 19-20'!D11</f>
        <v>2720</v>
      </c>
      <c r="C11" s="18">
        <f>'ВЕДи 19-20'!H11</f>
        <v>2911</v>
      </c>
      <c r="D11" s="252">
        <f t="shared" si="0"/>
        <v>107.02205882352942</v>
      </c>
      <c r="E11" s="119">
        <f>'ВЕДи 19-20'!F11</f>
        <v>2457</v>
      </c>
      <c r="F11" s="18">
        <f>'ВЕДи 19-20'!J11</f>
        <v>2652</v>
      </c>
      <c r="G11" s="253">
        <f t="shared" si="1"/>
        <v>107.93650793650794</v>
      </c>
      <c r="I11" s="25"/>
      <c r="J11" s="24"/>
      <c r="K11" s="5"/>
    </row>
    <row r="12" spans="1:10" ht="42" customHeight="1">
      <c r="A12" s="47" t="s">
        <v>13</v>
      </c>
      <c r="B12" s="118">
        <f>'ВЕДи 19-20'!D12</f>
        <v>299</v>
      </c>
      <c r="C12" s="18">
        <f>'ВЕДи 19-20'!H12</f>
        <v>242</v>
      </c>
      <c r="D12" s="252">
        <f t="shared" si="0"/>
        <v>80.93645484949833</v>
      </c>
      <c r="E12" s="119">
        <f>'ВЕДи 19-20'!F12</f>
        <v>258</v>
      </c>
      <c r="F12" s="18">
        <f>'ВЕДи 19-20'!J12</f>
        <v>215</v>
      </c>
      <c r="G12" s="253">
        <f t="shared" si="1"/>
        <v>83.33333333333334</v>
      </c>
      <c r="I12" s="25"/>
      <c r="J12" s="24"/>
    </row>
    <row r="13" spans="1:10" ht="42" customHeight="1">
      <c r="A13" s="47" t="s">
        <v>14</v>
      </c>
      <c r="B13" s="118">
        <f>'ВЕДи 19-20'!D13</f>
        <v>101</v>
      </c>
      <c r="C13" s="18">
        <f>'ВЕДи 19-20'!H13</f>
        <v>124</v>
      </c>
      <c r="D13" s="252">
        <f t="shared" si="0"/>
        <v>122.77227722772277</v>
      </c>
      <c r="E13" s="119">
        <f>'ВЕДи 19-20'!F13</f>
        <v>91</v>
      </c>
      <c r="F13" s="18">
        <f>'ВЕДи 19-20'!J13</f>
        <v>114</v>
      </c>
      <c r="G13" s="253">
        <f t="shared" si="1"/>
        <v>125.27472527472527</v>
      </c>
      <c r="I13" s="25"/>
      <c r="J13" s="24"/>
    </row>
    <row r="14" spans="1:10" ht="30.75" customHeight="1">
      <c r="A14" s="47" t="s">
        <v>15</v>
      </c>
      <c r="B14" s="118">
        <f>'ВЕДи 19-20'!D14</f>
        <v>560</v>
      </c>
      <c r="C14" s="18">
        <f>'ВЕДи 19-20'!H14</f>
        <v>565</v>
      </c>
      <c r="D14" s="252">
        <f t="shared" si="0"/>
        <v>100.89285714285714</v>
      </c>
      <c r="E14" s="119">
        <f>'ВЕДи 19-20'!F14</f>
        <v>503</v>
      </c>
      <c r="F14" s="18">
        <f>'ВЕДи 19-20'!J14</f>
        <v>531</v>
      </c>
      <c r="G14" s="253">
        <f t="shared" si="1"/>
        <v>105.56660039761432</v>
      </c>
      <c r="I14" s="25"/>
      <c r="J14" s="24"/>
    </row>
    <row r="15" spans="1:10" ht="41.25" customHeight="1">
      <c r="A15" s="47" t="s">
        <v>16</v>
      </c>
      <c r="B15" s="118">
        <f>'ВЕДи 19-20'!D15</f>
        <v>2967</v>
      </c>
      <c r="C15" s="18">
        <f>'ВЕДи 19-20'!H15</f>
        <v>2942</v>
      </c>
      <c r="D15" s="252">
        <f t="shared" si="0"/>
        <v>99.15739804516348</v>
      </c>
      <c r="E15" s="119">
        <f>'ВЕДи 19-20'!F15</f>
        <v>2567</v>
      </c>
      <c r="F15" s="18">
        <f>'ВЕДи 19-20'!J15</f>
        <v>2597</v>
      </c>
      <c r="G15" s="253">
        <f t="shared" si="1"/>
        <v>101.1686793922867</v>
      </c>
      <c r="I15" s="25"/>
      <c r="J15" s="24"/>
    </row>
    <row r="16" spans="1:10" ht="41.25" customHeight="1">
      <c r="A16" s="47" t="s">
        <v>17</v>
      </c>
      <c r="B16" s="118">
        <f>'ВЕДи 19-20'!D16</f>
        <v>861</v>
      </c>
      <c r="C16" s="18">
        <f>'ВЕДи 19-20'!H16</f>
        <v>712</v>
      </c>
      <c r="D16" s="252">
        <f t="shared" si="0"/>
        <v>82.69454123112659</v>
      </c>
      <c r="E16" s="119">
        <f>'ВЕДи 19-20'!F16</f>
        <v>766</v>
      </c>
      <c r="F16" s="18">
        <f>'ВЕДи 19-20'!J16</f>
        <v>610</v>
      </c>
      <c r="G16" s="253">
        <f t="shared" si="1"/>
        <v>79.63446475195822</v>
      </c>
      <c r="I16" s="25"/>
      <c r="J16" s="24"/>
    </row>
    <row r="17" spans="1:10" ht="41.25" customHeight="1">
      <c r="A17" s="47" t="s">
        <v>18</v>
      </c>
      <c r="B17" s="118">
        <f>'ВЕДи 19-20'!D17</f>
        <v>281</v>
      </c>
      <c r="C17" s="18">
        <f>'ВЕДи 19-20'!H17</f>
        <v>307</v>
      </c>
      <c r="D17" s="252">
        <f t="shared" si="0"/>
        <v>109.2526690391459</v>
      </c>
      <c r="E17" s="119">
        <f>'ВЕДи 19-20'!F17</f>
        <v>239</v>
      </c>
      <c r="F17" s="18">
        <f>'ВЕДи 19-20'!J17</f>
        <v>276</v>
      </c>
      <c r="G17" s="253">
        <f t="shared" si="1"/>
        <v>115.48117154811715</v>
      </c>
      <c r="I17" s="25"/>
      <c r="J17" s="24"/>
    </row>
    <row r="18" spans="1:10" ht="28.5" customHeight="1">
      <c r="A18" s="47" t="s">
        <v>19</v>
      </c>
      <c r="B18" s="118">
        <f>'ВЕДи 19-20'!D18</f>
        <v>171</v>
      </c>
      <c r="C18" s="18">
        <f>'ВЕДи 19-20'!H18</f>
        <v>152</v>
      </c>
      <c r="D18" s="252">
        <f t="shared" si="0"/>
        <v>88.88888888888889</v>
      </c>
      <c r="E18" s="119">
        <f>'ВЕДи 19-20'!F18</f>
        <v>148</v>
      </c>
      <c r="F18" s="18">
        <f>'ВЕДи 19-20'!J18</f>
        <v>128</v>
      </c>
      <c r="G18" s="253">
        <f t="shared" si="1"/>
        <v>86.48648648648648</v>
      </c>
      <c r="I18" s="25"/>
      <c r="J18" s="24"/>
    </row>
    <row r="19" spans="1:10" ht="30.75" customHeight="1">
      <c r="A19" s="47" t="s">
        <v>20</v>
      </c>
      <c r="B19" s="118">
        <f>'ВЕДи 19-20'!D19</f>
        <v>297</v>
      </c>
      <c r="C19" s="18">
        <f>'ВЕДи 19-20'!H19</f>
        <v>229</v>
      </c>
      <c r="D19" s="252">
        <f t="shared" si="0"/>
        <v>77.10437710437711</v>
      </c>
      <c r="E19" s="119">
        <f>'ВЕДи 19-20'!F19</f>
        <v>268</v>
      </c>
      <c r="F19" s="18">
        <f>'ВЕДи 19-20'!J19</f>
        <v>204</v>
      </c>
      <c r="G19" s="253">
        <f t="shared" si="1"/>
        <v>76.11940298507463</v>
      </c>
      <c r="I19" s="25"/>
      <c r="J19" s="24"/>
    </row>
    <row r="20" spans="1:10" ht="30.75" customHeight="1">
      <c r="A20" s="47" t="s">
        <v>21</v>
      </c>
      <c r="B20" s="118">
        <f>'ВЕДи 19-20'!D20</f>
        <v>117</v>
      </c>
      <c r="C20" s="18">
        <f>'ВЕДи 19-20'!H20</f>
        <v>93</v>
      </c>
      <c r="D20" s="252">
        <f t="shared" si="0"/>
        <v>79.48717948717949</v>
      </c>
      <c r="E20" s="119">
        <f>'ВЕДи 19-20'!F20</f>
        <v>101</v>
      </c>
      <c r="F20" s="18">
        <f>'ВЕДи 19-20'!J20</f>
        <v>72</v>
      </c>
      <c r="G20" s="253">
        <f t="shared" si="1"/>
        <v>71.28712871287128</v>
      </c>
      <c r="I20" s="25"/>
      <c r="J20" s="24"/>
    </row>
    <row r="21" spans="1:10" ht="39" customHeight="1">
      <c r="A21" s="47" t="s">
        <v>22</v>
      </c>
      <c r="B21" s="118">
        <f>'ВЕДи 19-20'!D21</f>
        <v>289</v>
      </c>
      <c r="C21" s="18">
        <f>'ВЕДи 19-20'!H21</f>
        <v>278</v>
      </c>
      <c r="D21" s="252">
        <f t="shared" si="0"/>
        <v>96.19377162629758</v>
      </c>
      <c r="E21" s="119">
        <f>'ВЕДи 19-20'!F21</f>
        <v>257</v>
      </c>
      <c r="F21" s="18">
        <f>'ВЕДи 19-20'!J21</f>
        <v>253</v>
      </c>
      <c r="G21" s="253">
        <f t="shared" si="1"/>
        <v>98.44357976653697</v>
      </c>
      <c r="I21" s="25"/>
      <c r="J21" s="24"/>
    </row>
    <row r="22" spans="1:10" ht="39.75" customHeight="1">
      <c r="A22" s="47" t="s">
        <v>23</v>
      </c>
      <c r="B22" s="118">
        <f>'ВЕДи 19-20'!D22</f>
        <v>337</v>
      </c>
      <c r="C22" s="18">
        <f>'ВЕДи 19-20'!H22</f>
        <v>381</v>
      </c>
      <c r="D22" s="252">
        <f t="shared" si="0"/>
        <v>113.05637982195846</v>
      </c>
      <c r="E22" s="119">
        <f>'ВЕДи 19-20'!F22</f>
        <v>296</v>
      </c>
      <c r="F22" s="18">
        <f>'ВЕДи 19-20'!J22</f>
        <v>348</v>
      </c>
      <c r="G22" s="253">
        <f t="shared" si="1"/>
        <v>117.56756756756756</v>
      </c>
      <c r="I22" s="25"/>
      <c r="J22" s="24"/>
    </row>
    <row r="23" spans="1:10" ht="44.25" customHeight="1">
      <c r="A23" s="47" t="s">
        <v>24</v>
      </c>
      <c r="B23" s="118">
        <f>'ВЕДи 19-20'!D23</f>
        <v>2132</v>
      </c>
      <c r="C23" s="18">
        <f>'ВЕДи 19-20'!H23</f>
        <v>2458</v>
      </c>
      <c r="D23" s="252">
        <f t="shared" si="0"/>
        <v>115.29080675422139</v>
      </c>
      <c r="E23" s="119">
        <f>'ВЕДи 19-20'!F23</f>
        <v>1876</v>
      </c>
      <c r="F23" s="18">
        <f>'ВЕДи 19-20'!J23</f>
        <v>2219</v>
      </c>
      <c r="G23" s="253">
        <f t="shared" si="1"/>
        <v>118.28358208955223</v>
      </c>
      <c r="I23" s="25"/>
      <c r="J23" s="24"/>
    </row>
    <row r="24" spans="1:10" ht="31.5" customHeight="1">
      <c r="A24" s="47" t="s">
        <v>25</v>
      </c>
      <c r="B24" s="118">
        <f>'ВЕДи 19-20'!D24</f>
        <v>334</v>
      </c>
      <c r="C24" s="18">
        <f>'ВЕДи 19-20'!H24</f>
        <v>323</v>
      </c>
      <c r="D24" s="252">
        <f t="shared" si="0"/>
        <v>96.7065868263473</v>
      </c>
      <c r="E24" s="119">
        <f>'ВЕДи 19-20'!F24</f>
        <v>301</v>
      </c>
      <c r="F24" s="18">
        <f>'ВЕДи 19-20'!J24</f>
        <v>290</v>
      </c>
      <c r="G24" s="253">
        <f t="shared" si="1"/>
        <v>96.3455149501661</v>
      </c>
      <c r="I24" s="25"/>
      <c r="J24" s="24"/>
    </row>
    <row r="25" spans="1:10" ht="42" customHeight="1">
      <c r="A25" s="47" t="s">
        <v>26</v>
      </c>
      <c r="B25" s="118">
        <f>'ВЕДи 19-20'!D25</f>
        <v>599</v>
      </c>
      <c r="C25" s="18">
        <f>'ВЕДи 19-20'!H25</f>
        <v>621</v>
      </c>
      <c r="D25" s="252">
        <f t="shared" si="0"/>
        <v>103.67278797996661</v>
      </c>
      <c r="E25" s="119">
        <f>'ВЕДи 19-20'!F25</f>
        <v>520</v>
      </c>
      <c r="F25" s="18">
        <f>'ВЕДи 19-20'!J25</f>
        <v>556</v>
      </c>
      <c r="G25" s="253">
        <f t="shared" si="1"/>
        <v>106.92307692307692</v>
      </c>
      <c r="I25" s="25"/>
      <c r="J25" s="24"/>
    </row>
    <row r="26" spans="1:10" ht="42" customHeight="1">
      <c r="A26" s="47" t="s">
        <v>27</v>
      </c>
      <c r="B26" s="118">
        <f>'ВЕДи 19-20'!D26</f>
        <v>129</v>
      </c>
      <c r="C26" s="18">
        <f>'ВЕДи 19-20'!H26</f>
        <v>122</v>
      </c>
      <c r="D26" s="252">
        <f t="shared" si="0"/>
        <v>94.57364341085271</v>
      </c>
      <c r="E26" s="119">
        <f>'ВЕДи 19-20'!F26</f>
        <v>120</v>
      </c>
      <c r="F26" s="18">
        <f>'ВЕДи 19-20'!J26</f>
        <v>105</v>
      </c>
      <c r="G26" s="253">
        <f t="shared" si="1"/>
        <v>87.5</v>
      </c>
      <c r="I26" s="25"/>
      <c r="J26" s="24"/>
    </row>
    <row r="27" spans="1:10" ht="29.25" customHeight="1">
      <c r="A27" s="47" t="s">
        <v>28</v>
      </c>
      <c r="B27" s="118">
        <f>'ВЕДи 19-20'!D27</f>
        <v>137</v>
      </c>
      <c r="C27" s="18">
        <f>'ВЕДи 19-20'!H27</f>
        <v>129</v>
      </c>
      <c r="D27" s="252">
        <f t="shared" si="0"/>
        <v>94.16058394160584</v>
      </c>
      <c r="E27" s="119">
        <f>'ВЕДи 19-20'!F27</f>
        <v>123</v>
      </c>
      <c r="F27" s="18">
        <f>'ВЕДи 19-20'!J27</f>
        <v>119</v>
      </c>
      <c r="G27" s="253">
        <f t="shared" si="1"/>
        <v>96.7479674796748</v>
      </c>
      <c r="I27" s="25"/>
      <c r="J27" s="24"/>
    </row>
    <row r="28" spans="1:9" ht="18.75">
      <c r="A28" s="6"/>
      <c r="B28" s="10"/>
      <c r="F28" s="26"/>
      <c r="I28" s="5"/>
    </row>
    <row r="29" spans="1:9" ht="18.75">
      <c r="A29" s="6"/>
      <c r="B29" s="6"/>
      <c r="F29" s="23"/>
      <c r="I29" s="5"/>
    </row>
  </sheetData>
  <sheetProtection/>
  <mergeCells count="8">
    <mergeCell ref="A8:G8"/>
    <mergeCell ref="A1:G1"/>
    <mergeCell ref="A2:G2"/>
    <mergeCell ref="B4:C4"/>
    <mergeCell ref="D4:D5"/>
    <mergeCell ref="E4:F4"/>
    <mergeCell ref="G4:G5"/>
    <mergeCell ref="A3:F3"/>
  </mergeCells>
  <printOptions/>
  <pageMargins left="0.65" right="0" top="0.3937007874015748" bottom="0.3937007874015748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70" zoomScaleNormal="75" zoomScaleSheetLayoutView="70" zoomScalePageLayoutView="0" workbookViewId="0" topLeftCell="A1">
      <selection activeCell="D6" sqref="D6"/>
    </sheetView>
  </sheetViews>
  <sheetFormatPr defaultColWidth="8.8515625" defaultRowHeight="15"/>
  <cols>
    <col min="1" max="1" width="51.57421875" style="5" customWidth="1"/>
    <col min="2" max="2" width="14.421875" style="5" customWidth="1"/>
    <col min="3" max="3" width="15.57421875" style="5" customWidth="1"/>
    <col min="4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2" customFormat="1" ht="22.5" customHeight="1">
      <c r="A1" s="258" t="s">
        <v>53</v>
      </c>
      <c r="B1" s="258"/>
      <c r="C1" s="258"/>
      <c r="D1" s="258"/>
      <c r="E1" s="258"/>
      <c r="F1" s="258"/>
      <c r="G1" s="258"/>
    </row>
    <row r="2" spans="1:7" s="2" customFormat="1" ht="19.5" customHeight="1">
      <c r="A2" s="315" t="s">
        <v>33</v>
      </c>
      <c r="B2" s="315"/>
      <c r="C2" s="315"/>
      <c r="D2" s="315"/>
      <c r="E2" s="315"/>
      <c r="F2" s="315"/>
      <c r="G2" s="315"/>
    </row>
    <row r="3" spans="1:7" s="3" customFormat="1" ht="21" customHeight="1" thickBot="1">
      <c r="A3" s="344" t="s">
        <v>339</v>
      </c>
      <c r="B3" s="344"/>
      <c r="C3" s="344"/>
      <c r="D3" s="344"/>
      <c r="E3" s="344"/>
      <c r="F3" s="344"/>
      <c r="G3" s="355" t="s">
        <v>342</v>
      </c>
    </row>
    <row r="4" spans="1:7" s="3" customFormat="1" ht="36" customHeight="1" thickTop="1">
      <c r="A4" s="141"/>
      <c r="B4" s="263" t="s">
        <v>119</v>
      </c>
      <c r="C4" s="264"/>
      <c r="D4" s="259" t="s">
        <v>31</v>
      </c>
      <c r="E4" s="265" t="s">
        <v>120</v>
      </c>
      <c r="F4" s="266"/>
      <c r="G4" s="261" t="s">
        <v>31</v>
      </c>
    </row>
    <row r="5" spans="1:7" s="3" customFormat="1" ht="36" customHeight="1" thickBot="1">
      <c r="A5" s="144"/>
      <c r="B5" s="142" t="s">
        <v>121</v>
      </c>
      <c r="C5" s="142" t="s">
        <v>122</v>
      </c>
      <c r="D5" s="260"/>
      <c r="E5" s="143" t="s">
        <v>121</v>
      </c>
      <c r="F5" s="142" t="s">
        <v>122</v>
      </c>
      <c r="G5" s="262"/>
    </row>
    <row r="6" spans="1:9" s="3" customFormat="1" ht="28.5" customHeight="1" thickTop="1">
      <c r="A6" s="48" t="s">
        <v>32</v>
      </c>
      <c r="B6" s="58">
        <f>SUM(B7:B15)</f>
        <v>21948</v>
      </c>
      <c r="C6" s="58">
        <f>SUM(C7:C15)</f>
        <v>22068</v>
      </c>
      <c r="D6" s="75">
        <f>C6/B6*100</f>
        <v>100.54674685620557</v>
      </c>
      <c r="E6" s="58">
        <f>SUM(E7:E15)</f>
        <v>19651</v>
      </c>
      <c r="F6" s="58">
        <f>SUM(F7:F15)</f>
        <v>20167</v>
      </c>
      <c r="G6" s="51">
        <f>F6/E6*100</f>
        <v>102.6258205689278</v>
      </c>
      <c r="I6" s="17"/>
    </row>
    <row r="7" spans="1:9" s="4" customFormat="1" ht="45.75" customHeight="1">
      <c r="A7" s="52" t="s">
        <v>34</v>
      </c>
      <c r="B7" s="18">
        <f>'групи 19-20'!C7</f>
        <v>2546</v>
      </c>
      <c r="C7" s="18">
        <f>'групи 19-20'!G7</f>
        <v>2480</v>
      </c>
      <c r="D7" s="75">
        <f aca="true" t="shared" si="0" ref="D7:D15">C7/B7*100</f>
        <v>97.4076983503535</v>
      </c>
      <c r="E7" s="78">
        <f>'групи 19-20'!E7</f>
        <v>2230</v>
      </c>
      <c r="F7" s="18">
        <f>'групи 19-20'!I7</f>
        <v>2224</v>
      </c>
      <c r="G7" s="51">
        <f aca="true" t="shared" si="1" ref="G7:G15">F7/E7*100</f>
        <v>99.73094170403587</v>
      </c>
      <c r="H7" s="19"/>
      <c r="I7" s="17"/>
    </row>
    <row r="8" spans="1:9" s="4" customFormat="1" ht="30" customHeight="1">
      <c r="A8" s="52" t="s">
        <v>3</v>
      </c>
      <c r="B8" s="18">
        <f>'групи 19-20'!C8</f>
        <v>1537</v>
      </c>
      <c r="C8" s="18">
        <f>'групи 19-20'!G8</f>
        <v>1567</v>
      </c>
      <c r="D8" s="75">
        <f t="shared" si="0"/>
        <v>101.95185426154848</v>
      </c>
      <c r="E8" s="78">
        <f>'групи 19-20'!E8</f>
        <v>1366</v>
      </c>
      <c r="F8" s="18">
        <f>'групи 19-20'!I8</f>
        <v>1400</v>
      </c>
      <c r="G8" s="51">
        <f t="shared" si="1"/>
        <v>102.48901903367495</v>
      </c>
      <c r="H8" s="19"/>
      <c r="I8" s="17"/>
    </row>
    <row r="9" spans="1:9" ht="33" customHeight="1">
      <c r="A9" s="52" t="s">
        <v>2</v>
      </c>
      <c r="B9" s="18">
        <f>'групи 19-20'!C9</f>
        <v>1747</v>
      </c>
      <c r="C9" s="18">
        <f>'групи 19-20'!G9</f>
        <v>1571</v>
      </c>
      <c r="D9" s="75">
        <f t="shared" si="0"/>
        <v>89.92558672009159</v>
      </c>
      <c r="E9" s="78">
        <f>'групи 19-20'!E9</f>
        <v>1486</v>
      </c>
      <c r="F9" s="18">
        <f>'групи 19-20'!I9</f>
        <v>1400</v>
      </c>
      <c r="G9" s="51">
        <f t="shared" si="1"/>
        <v>94.21265141318977</v>
      </c>
      <c r="H9" s="19"/>
      <c r="I9" s="17"/>
    </row>
    <row r="10" spans="1:9" ht="28.5" customHeight="1">
      <c r="A10" s="52" t="s">
        <v>1</v>
      </c>
      <c r="B10" s="18">
        <f>'групи 19-20'!C10</f>
        <v>1151</v>
      </c>
      <c r="C10" s="18">
        <f>'групи 19-20'!G10</f>
        <v>943</v>
      </c>
      <c r="D10" s="75">
        <f t="shared" si="0"/>
        <v>81.92875760208514</v>
      </c>
      <c r="E10" s="78">
        <f>'групи 19-20'!E10</f>
        <v>1002</v>
      </c>
      <c r="F10" s="18">
        <f>'групи 19-20'!I10</f>
        <v>822</v>
      </c>
      <c r="G10" s="51">
        <f t="shared" si="1"/>
        <v>82.03592814371258</v>
      </c>
      <c r="H10" s="19"/>
      <c r="I10" s="17"/>
    </row>
    <row r="11" spans="1:9" s="11" customFormat="1" ht="31.5" customHeight="1">
      <c r="A11" s="52" t="s">
        <v>5</v>
      </c>
      <c r="B11" s="18">
        <f>'групи 19-20'!C11</f>
        <v>3283</v>
      </c>
      <c r="C11" s="18">
        <f>'групи 19-20'!G11</f>
        <v>3021</v>
      </c>
      <c r="D11" s="75">
        <f t="shared" si="0"/>
        <v>92.01949436491014</v>
      </c>
      <c r="E11" s="78">
        <f>'групи 19-20'!E11</f>
        <v>2847</v>
      </c>
      <c r="F11" s="18">
        <f>'групи 19-20'!I11</f>
        <v>2711</v>
      </c>
      <c r="G11" s="51">
        <f t="shared" si="1"/>
        <v>95.22304179838427</v>
      </c>
      <c r="H11" s="19"/>
      <c r="I11" s="17"/>
    </row>
    <row r="12" spans="1:9" ht="51.75" customHeight="1">
      <c r="A12" s="52" t="s">
        <v>30</v>
      </c>
      <c r="B12" s="18">
        <f>'групи 19-20'!C12</f>
        <v>1213</v>
      </c>
      <c r="C12" s="18">
        <f>'групи 19-20'!G12</f>
        <v>1177</v>
      </c>
      <c r="D12" s="75">
        <f t="shared" si="0"/>
        <v>97.03215169002473</v>
      </c>
      <c r="E12" s="78">
        <f>'групи 19-20'!E12</f>
        <v>1142</v>
      </c>
      <c r="F12" s="18">
        <f>'групи 19-20'!I12</f>
        <v>1104</v>
      </c>
      <c r="G12" s="51">
        <f t="shared" si="1"/>
        <v>96.6725043782837</v>
      </c>
      <c r="H12" s="19"/>
      <c r="I12" s="17"/>
    </row>
    <row r="13" spans="1:9" ht="30.75" customHeight="1">
      <c r="A13" s="52" t="s">
        <v>6</v>
      </c>
      <c r="B13" s="18">
        <f>'групи 19-20'!C13</f>
        <v>1966</v>
      </c>
      <c r="C13" s="18">
        <f>'групи 19-20'!G13</f>
        <v>2020</v>
      </c>
      <c r="D13" s="75">
        <f t="shared" si="0"/>
        <v>102.7466937945066</v>
      </c>
      <c r="E13" s="78">
        <f>'групи 19-20'!E13</f>
        <v>1742</v>
      </c>
      <c r="F13" s="18">
        <f>'групи 19-20'!I13</f>
        <v>1819</v>
      </c>
      <c r="G13" s="51">
        <f t="shared" si="1"/>
        <v>104.42020665901263</v>
      </c>
      <c r="H13" s="19"/>
      <c r="I13" s="17"/>
    </row>
    <row r="14" spans="1:9" ht="66.75" customHeight="1">
      <c r="A14" s="52" t="s">
        <v>7</v>
      </c>
      <c r="B14" s="18">
        <f>'групи 19-20'!C14</f>
        <v>4944</v>
      </c>
      <c r="C14" s="18">
        <f>'групи 19-20'!G14</f>
        <v>5562</v>
      </c>
      <c r="D14" s="75">
        <f t="shared" si="0"/>
        <v>112.5</v>
      </c>
      <c r="E14" s="78">
        <f>'групи 19-20'!E14</f>
        <v>4614</v>
      </c>
      <c r="F14" s="18">
        <f>'групи 19-20'!I14</f>
        <v>5262</v>
      </c>
      <c r="G14" s="51">
        <f t="shared" si="1"/>
        <v>114.0442132639792</v>
      </c>
      <c r="H14" s="19"/>
      <c r="I14" s="17"/>
    </row>
    <row r="15" spans="1:9" ht="42.75" customHeight="1">
      <c r="A15" s="52" t="s">
        <v>36</v>
      </c>
      <c r="B15" s="18">
        <f>'групи 19-20'!C15</f>
        <v>3561</v>
      </c>
      <c r="C15" s="18">
        <f>'групи 19-20'!G15</f>
        <v>3727</v>
      </c>
      <c r="D15" s="75">
        <f t="shared" si="0"/>
        <v>104.66161190676777</v>
      </c>
      <c r="E15" s="78">
        <f>'групи 19-20'!E15</f>
        <v>3222</v>
      </c>
      <c r="F15" s="18">
        <f>'групи 19-20'!I15</f>
        <v>3425</v>
      </c>
      <c r="G15" s="51">
        <f t="shared" si="1"/>
        <v>106.30043451272502</v>
      </c>
      <c r="H15" s="19"/>
      <c r="I15" s="17"/>
    </row>
    <row r="16" ht="12.75">
      <c r="B16" s="21"/>
    </row>
    <row r="17" spans="2:3" ht="12.75">
      <c r="B17" s="21"/>
      <c r="C17" s="16"/>
    </row>
    <row r="18" spans="2:3" ht="12.75">
      <c r="B18" s="21"/>
      <c r="C18" s="21"/>
    </row>
    <row r="19" spans="2:3" ht="12.75">
      <c r="B19" s="16"/>
      <c r="C19" s="16"/>
    </row>
    <row r="20" spans="2:3" ht="12.75">
      <c r="B20" s="16"/>
      <c r="C20" s="16"/>
    </row>
  </sheetData>
  <sheetProtection/>
  <mergeCells count="7">
    <mergeCell ref="A1:G1"/>
    <mergeCell ref="A2:G2"/>
    <mergeCell ref="B4:C4"/>
    <mergeCell ref="D4:D5"/>
    <mergeCell ref="E4:F4"/>
    <mergeCell ref="G4:G5"/>
    <mergeCell ref="A3:F3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0" zoomScaleNormal="75" zoomScaleSheetLayoutView="70" zoomScalePageLayoutView="0" workbookViewId="0" topLeftCell="A1">
      <selection activeCell="A9" sqref="A9:D9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2" customFormat="1" ht="20.25">
      <c r="A1" s="317" t="s">
        <v>63</v>
      </c>
      <c r="B1" s="317"/>
      <c r="C1" s="317"/>
      <c r="D1" s="317"/>
    </row>
    <row r="2" spans="1:4" s="2" customFormat="1" ht="20.25">
      <c r="A2" s="317" t="s">
        <v>118</v>
      </c>
      <c r="B2" s="317"/>
      <c r="C2" s="317"/>
      <c r="D2" s="317"/>
    </row>
    <row r="3" spans="1:4" s="360" customFormat="1" ht="15">
      <c r="A3" s="359" t="s">
        <v>8</v>
      </c>
      <c r="B3" s="359"/>
      <c r="C3" s="359"/>
      <c r="D3" s="359"/>
    </row>
    <row r="4" spans="1:4" s="3" customFormat="1" ht="26.25" customHeight="1" thickBot="1">
      <c r="A4" s="344" t="s">
        <v>339</v>
      </c>
      <c r="B4" s="344"/>
      <c r="C4" s="344"/>
      <c r="D4" s="344"/>
    </row>
    <row r="5" spans="1:4" s="3" customFormat="1" ht="20.25" customHeight="1" thickTop="1">
      <c r="A5" s="318"/>
      <c r="B5" s="320" t="s">
        <v>39</v>
      </c>
      <c r="C5" s="322" t="s">
        <v>40</v>
      </c>
      <c r="D5" s="324" t="s">
        <v>51</v>
      </c>
    </row>
    <row r="6" spans="1:4" s="3" customFormat="1" ht="43.5" customHeight="1" thickBot="1">
      <c r="A6" s="319"/>
      <c r="B6" s="321"/>
      <c r="C6" s="323"/>
      <c r="D6" s="325"/>
    </row>
    <row r="7" spans="1:4" s="92" customFormat="1" ht="34.5" customHeight="1" thickTop="1">
      <c r="A7" s="115" t="s">
        <v>32</v>
      </c>
      <c r="B7" s="116">
        <f>'ВЕДи 19-20'!I6</f>
        <v>1082</v>
      </c>
      <c r="C7" s="116">
        <f>'ВЕДи 19-20'!J6</f>
        <v>20167</v>
      </c>
      <c r="D7" s="117">
        <f>C7/B7</f>
        <v>18.638632162661736</v>
      </c>
    </row>
    <row r="8" spans="1:4" s="8" customFormat="1" ht="24.75" customHeight="1">
      <c r="A8" s="53" t="s">
        <v>38</v>
      </c>
      <c r="B8" s="56"/>
      <c r="C8" s="146">
        <f>'ВЕДи 19-20'!J6-1233</f>
        <v>18934</v>
      </c>
      <c r="D8" s="20"/>
    </row>
    <row r="9" spans="1:4" s="8" customFormat="1" ht="22.5" customHeight="1">
      <c r="A9" s="326"/>
      <c r="B9" s="327"/>
      <c r="C9" s="327"/>
      <c r="D9" s="328"/>
    </row>
    <row r="10" spans="1:4" ht="34.5" customHeight="1">
      <c r="A10" s="47" t="s">
        <v>55</v>
      </c>
      <c r="B10" s="59">
        <f>'ВЕДи 19-20'!I9</f>
        <v>135</v>
      </c>
      <c r="C10" s="59">
        <f>'ВЕДи 19-20'!J9</f>
        <v>7612</v>
      </c>
      <c r="D10" s="27">
        <f>C10/B10</f>
        <v>56.385185185185186</v>
      </c>
    </row>
    <row r="11" spans="1:4" ht="35.25" customHeight="1">
      <c r="A11" s="47" t="s">
        <v>11</v>
      </c>
      <c r="B11" s="59">
        <f>'ВЕДи 19-20'!I10</f>
        <v>11</v>
      </c>
      <c r="C11" s="59">
        <f>'ВЕДи 19-20'!J10</f>
        <v>33</v>
      </c>
      <c r="D11" s="27">
        <f aca="true" t="shared" si="0" ref="D11:D28">C11/B11</f>
        <v>3</v>
      </c>
    </row>
    <row r="12" spans="1:4" s="11" customFormat="1" ht="20.25" customHeight="1">
      <c r="A12" s="47" t="s">
        <v>12</v>
      </c>
      <c r="B12" s="59">
        <f>'ВЕДи 19-20'!I11</f>
        <v>223</v>
      </c>
      <c r="C12" s="59">
        <f>'ВЕДи 19-20'!J11</f>
        <v>2652</v>
      </c>
      <c r="D12" s="27">
        <f t="shared" si="0"/>
        <v>11.89237668161435</v>
      </c>
    </row>
    <row r="13" spans="1:4" ht="36" customHeight="1">
      <c r="A13" s="47" t="s">
        <v>13</v>
      </c>
      <c r="B13" s="59">
        <f>'ВЕДи 19-20'!I12</f>
        <v>33</v>
      </c>
      <c r="C13" s="59">
        <f>'ВЕДи 19-20'!J12</f>
        <v>215</v>
      </c>
      <c r="D13" s="27">
        <f t="shared" si="0"/>
        <v>6.515151515151516</v>
      </c>
    </row>
    <row r="14" spans="1:4" ht="39.75" customHeight="1">
      <c r="A14" s="47" t="s">
        <v>14</v>
      </c>
      <c r="B14" s="59">
        <f>'ВЕДи 19-20'!I13</f>
        <v>26</v>
      </c>
      <c r="C14" s="59">
        <f>'ВЕДи 19-20'!J13</f>
        <v>114</v>
      </c>
      <c r="D14" s="27">
        <f t="shared" si="0"/>
        <v>4.384615384615385</v>
      </c>
    </row>
    <row r="15" spans="1:4" ht="19.5" customHeight="1">
      <c r="A15" s="47" t="s">
        <v>15</v>
      </c>
      <c r="B15" s="59">
        <f>'ВЕДи 19-20'!I14</f>
        <v>43</v>
      </c>
      <c r="C15" s="59">
        <f>'ВЕДи 19-20'!J14</f>
        <v>531</v>
      </c>
      <c r="D15" s="27">
        <f t="shared" si="0"/>
        <v>12.348837209302326</v>
      </c>
    </row>
    <row r="16" spans="1:4" ht="36.75" customHeight="1">
      <c r="A16" s="47" t="s">
        <v>16</v>
      </c>
      <c r="B16" s="59">
        <f>'ВЕДи 19-20'!I15</f>
        <v>211</v>
      </c>
      <c r="C16" s="59">
        <f>'ВЕДи 19-20'!J15</f>
        <v>2597</v>
      </c>
      <c r="D16" s="27">
        <f t="shared" si="0"/>
        <v>12.308056872037914</v>
      </c>
    </row>
    <row r="17" spans="1:4" ht="33" customHeight="1">
      <c r="A17" s="47" t="s">
        <v>17</v>
      </c>
      <c r="B17" s="59">
        <f>'ВЕДи 19-20'!I16</f>
        <v>88</v>
      </c>
      <c r="C17" s="59">
        <f>'ВЕДи 19-20'!J16</f>
        <v>610</v>
      </c>
      <c r="D17" s="27">
        <f t="shared" si="0"/>
        <v>6.931818181818182</v>
      </c>
    </row>
    <row r="18" spans="1:4" ht="36" customHeight="1">
      <c r="A18" s="47" t="s">
        <v>18</v>
      </c>
      <c r="B18" s="59">
        <f>'ВЕДи 19-20'!I17</f>
        <v>15</v>
      </c>
      <c r="C18" s="59">
        <f>'ВЕДи 19-20'!J17</f>
        <v>276</v>
      </c>
      <c r="D18" s="27">
        <f t="shared" si="0"/>
        <v>18.4</v>
      </c>
    </row>
    <row r="19" spans="1:4" ht="24" customHeight="1">
      <c r="A19" s="47" t="s">
        <v>19</v>
      </c>
      <c r="B19" s="59">
        <f>'ВЕДи 19-20'!I18</f>
        <v>13</v>
      </c>
      <c r="C19" s="59">
        <f>'ВЕДи 19-20'!J18</f>
        <v>128</v>
      </c>
      <c r="D19" s="27">
        <f t="shared" si="0"/>
        <v>9.846153846153847</v>
      </c>
    </row>
    <row r="20" spans="1:4" ht="24.75" customHeight="1">
      <c r="A20" s="47" t="s">
        <v>20</v>
      </c>
      <c r="B20" s="59">
        <f>'ВЕДи 19-20'!I19</f>
        <v>5</v>
      </c>
      <c r="C20" s="59">
        <f>'ВЕДи 19-20'!J19</f>
        <v>204</v>
      </c>
      <c r="D20" s="27">
        <f t="shared" si="0"/>
        <v>40.8</v>
      </c>
    </row>
    <row r="21" spans="1:4" ht="26.25" customHeight="1">
      <c r="A21" s="47" t="s">
        <v>21</v>
      </c>
      <c r="B21" s="59">
        <f>'ВЕДи 19-20'!I20</f>
        <v>9</v>
      </c>
      <c r="C21" s="59">
        <f>'ВЕДи 19-20'!J20</f>
        <v>72</v>
      </c>
      <c r="D21" s="27">
        <f t="shared" si="0"/>
        <v>8</v>
      </c>
    </row>
    <row r="22" spans="1:4" ht="30.75" customHeight="1">
      <c r="A22" s="47" t="s">
        <v>22</v>
      </c>
      <c r="B22" s="59">
        <f>'ВЕДи 19-20'!I21</f>
        <v>19</v>
      </c>
      <c r="C22" s="59">
        <f>'ВЕДи 19-20'!J21</f>
        <v>253</v>
      </c>
      <c r="D22" s="27">
        <f t="shared" si="0"/>
        <v>13.31578947368421</v>
      </c>
    </row>
    <row r="23" spans="1:4" ht="35.25" customHeight="1">
      <c r="A23" s="47" t="s">
        <v>23</v>
      </c>
      <c r="B23" s="59">
        <f>'ВЕДи 19-20'!I22</f>
        <v>22</v>
      </c>
      <c r="C23" s="59">
        <f>'ВЕДи 19-20'!J22</f>
        <v>348</v>
      </c>
      <c r="D23" s="27">
        <f t="shared" si="0"/>
        <v>15.818181818181818</v>
      </c>
    </row>
    <row r="24" spans="1:4" ht="38.25" customHeight="1">
      <c r="A24" s="47" t="s">
        <v>24</v>
      </c>
      <c r="B24" s="59">
        <f>'ВЕДи 19-20'!I23</f>
        <v>67</v>
      </c>
      <c r="C24" s="59">
        <f>'ВЕДи 19-20'!J23</f>
        <v>2219</v>
      </c>
      <c r="D24" s="27">
        <f t="shared" si="0"/>
        <v>33.11940298507463</v>
      </c>
    </row>
    <row r="25" spans="1:4" ht="29.25" customHeight="1">
      <c r="A25" s="47" t="s">
        <v>25</v>
      </c>
      <c r="B25" s="59">
        <f>'ВЕДи 19-20'!I24</f>
        <v>75</v>
      </c>
      <c r="C25" s="59">
        <f>'ВЕДи 19-20'!J24</f>
        <v>290</v>
      </c>
      <c r="D25" s="27">
        <f t="shared" si="0"/>
        <v>3.8666666666666667</v>
      </c>
    </row>
    <row r="26" spans="1:4" ht="30.75" customHeight="1">
      <c r="A26" s="47" t="s">
        <v>26</v>
      </c>
      <c r="B26" s="59">
        <f>'ВЕДи 19-20'!I25</f>
        <v>64</v>
      </c>
      <c r="C26" s="59">
        <f>'ВЕДи 19-20'!J25</f>
        <v>556</v>
      </c>
      <c r="D26" s="27">
        <f t="shared" si="0"/>
        <v>8.6875</v>
      </c>
    </row>
    <row r="27" spans="1:4" ht="30.75" customHeight="1">
      <c r="A27" s="47" t="s">
        <v>27</v>
      </c>
      <c r="B27" s="59">
        <f>'ВЕДи 19-20'!I26</f>
        <v>14</v>
      </c>
      <c r="C27" s="59">
        <f>'ВЕДи 19-20'!J26</f>
        <v>105</v>
      </c>
      <c r="D27" s="27">
        <f t="shared" si="0"/>
        <v>7.5</v>
      </c>
    </row>
    <row r="28" spans="1:4" ht="27" customHeight="1">
      <c r="A28" s="47" t="s">
        <v>28</v>
      </c>
      <c r="B28" s="59">
        <f>'ВЕДи 19-20'!I27</f>
        <v>9</v>
      </c>
      <c r="C28" s="59">
        <f>'ВЕДи 19-20'!J27</f>
        <v>119</v>
      </c>
      <c r="D28" s="27">
        <f t="shared" si="0"/>
        <v>13.222222222222221</v>
      </c>
    </row>
    <row r="29" spans="1:4" ht="21.75" customHeight="1">
      <c r="A29" s="316"/>
      <c r="B29" s="316"/>
      <c r="C29" s="6"/>
      <c r="D29" s="6"/>
    </row>
    <row r="30" spans="1:4" ht="12.75">
      <c r="A30" s="6"/>
      <c r="B30" s="6"/>
      <c r="C30" s="6"/>
      <c r="D30" s="6"/>
    </row>
    <row r="31" spans="1:4" ht="12.75">
      <c r="A31" s="6"/>
      <c r="B31" s="6"/>
      <c r="C31" s="6"/>
      <c r="D31" s="6"/>
    </row>
  </sheetData>
  <sheetProtection/>
  <mergeCells count="10">
    <mergeCell ref="A29:B29"/>
    <mergeCell ref="A1:D1"/>
    <mergeCell ref="A3:D3"/>
    <mergeCell ref="A5:A6"/>
    <mergeCell ref="B5:B6"/>
    <mergeCell ref="C5:C6"/>
    <mergeCell ref="D5:D6"/>
    <mergeCell ref="A2:D2"/>
    <mergeCell ref="A9:D9"/>
    <mergeCell ref="A4:D4"/>
  </mergeCells>
  <printOptions/>
  <pageMargins left="1.22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2020-02-20T08:46:21Z</dcterms:modified>
  <cp:category/>
  <cp:version/>
  <cp:contentType/>
  <cp:contentStatus/>
</cp:coreProperties>
</file>